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3.1" sheetId="15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29">'г. Жигулевск'!$O$20:$R$32</definedName>
    <definedName name="data_r_14" localSheetId="46">'г. Новокуйбышевск'!$O$20:$R$32</definedName>
    <definedName name="data_r_14" localSheetId="8">'г. Октябрьск'!$O$20:$R$32</definedName>
    <definedName name="data_r_14" localSheetId="10">'г. Отрадный'!$O$20:$R$32</definedName>
    <definedName name="data_r_14" localSheetId="22">'г. Похвистнево'!$O$20:$R$32</definedName>
    <definedName name="data_r_14" localSheetId="49">'г. Самара'!$O$20:$R$32</definedName>
    <definedName name="data_r_14" localSheetId="7">'г. Сызрань'!$O$20:$R$32</definedName>
    <definedName name="data_r_14" localSheetId="47">'г. Тольятти'!$O$20:$R$32</definedName>
    <definedName name="data_r_14" localSheetId="40">'г. Чапаевск'!$O$20:$R$32</definedName>
    <definedName name="data_r_14" localSheetId="2">'г.о. Кинель'!$O$20:$R$32</definedName>
    <definedName name="data_r_14" localSheetId="50">'Деп Сам'!$O$20:$R$32</definedName>
    <definedName name="data_r_14" localSheetId="48">'Деп Тольятти'!$O$20:$R$32</definedName>
    <definedName name="data_r_14" localSheetId="4">ЗУ!$O$20:$R$32</definedName>
    <definedName name="data_r_14" localSheetId="1">КУ!$O$20:$R$32</definedName>
    <definedName name="data_r_14" localSheetId="38">'м.р.  Приволжский'!$O$20:$R$32</definedName>
    <definedName name="data_r_14" localSheetId="31">'м.р. Алексеевский'!$O$20:$R$32</definedName>
    <definedName name="data_r_14" localSheetId="35">'м.р. Безенчукский'!$O$20:$R$32</definedName>
    <definedName name="data_r_14" localSheetId="12">'м.р. Богатовский'!$O$20:$R$32</definedName>
    <definedName name="data_r_14" localSheetId="42">'м.р. Большеглушицкий'!$O$20:$R$32</definedName>
    <definedName name="data_r_14" localSheetId="43">'м.р. Большечерниговский'!$O$20:$R$32</definedName>
    <definedName name="data_r_14" localSheetId="32">'м.р. Борский'!$O$20:$R$32</definedName>
    <definedName name="data_r_14" localSheetId="45">'м.р. Волжский'!$O$20:$R$32</definedName>
    <definedName name="data_r_14" localSheetId="24">'м.р. Елховский'!$O$20:$R$32</definedName>
    <definedName name="data_r_14" localSheetId="18">'м.р. Исаклинский'!$O$20:$R$32</definedName>
    <definedName name="data_r_14" localSheetId="19">'м.р. Камышлинский'!$O$20:$R$32</definedName>
    <definedName name="data_r_14" localSheetId="3">'м.р. Кинельский'!$O$20:$R$32</definedName>
    <definedName name="data_r_14" localSheetId="20">'м.р. Клявлинский'!$O$20:$R$32</definedName>
    <definedName name="data_r_14" localSheetId="25">'м.р. Кошкинский'!$O$20:$R$32</definedName>
    <definedName name="data_r_14" localSheetId="36">'м.р. Красноармейский'!$O$20:$R$32</definedName>
    <definedName name="data_r_14" localSheetId="26">'м.р. Красноярский'!$O$20:$R$32</definedName>
    <definedName name="data_r_14" localSheetId="33">'м.р. Нефтегорский'!$O$20:$R$32</definedName>
    <definedName name="data_r_14" localSheetId="37">'м.р. Пестравский'!$O$20:$R$32</definedName>
    <definedName name="data_r_14" localSheetId="21">'м.р. Похвистневский'!$O$20:$R$32</definedName>
    <definedName name="data_r_14" localSheetId="14">'м.р. Сергиевский'!$O$20:$R$32</definedName>
    <definedName name="data_r_14" localSheetId="28">'м.р. Ставропольский'!$O$20:$R$32</definedName>
    <definedName name="data_r_14" localSheetId="5">'м.р. Сызранский'!$O$20:$R$32</definedName>
    <definedName name="data_r_14" localSheetId="39">'м.р. Хворостянский'!$O$20:$R$32</definedName>
    <definedName name="data_r_14" localSheetId="15">'м.р. Челно-Вершинский'!$O$20:$R$32</definedName>
    <definedName name="data_r_14" localSheetId="16">'м.р. Шенталинский'!$O$20:$R$32</definedName>
    <definedName name="data_r_14" localSheetId="6">'м.р. Шигонский'!$O$20:$R$32</definedName>
    <definedName name="data_r_14" localSheetId="11">'м.р.Кинель-Черкасский '!$O$20:$R$32</definedName>
    <definedName name="data_r_14" localSheetId="9">ОУ!$O$20:$R$32</definedName>
    <definedName name="data_r_14" localSheetId="44">ПУ!$O$20:$R$32</definedName>
    <definedName name="data_r_14" localSheetId="17">СВУ!$O$20:$R$32</definedName>
    <definedName name="data_r_14" localSheetId="23">СЗ!$O$20:$R$32</definedName>
    <definedName name="data_r_14" localSheetId="13">СУ!$O$20:$R$32</definedName>
    <definedName name="data_r_14" localSheetId="27">ЦУ!$O$20:$R$32</definedName>
    <definedName name="data_r_14" localSheetId="30">ЮВУ!$O$20:$R$32</definedName>
    <definedName name="data_r_14" localSheetId="34">ЮЗУ!$O$20:$R$32</definedName>
    <definedName name="data_r_14" localSheetId="41">ЮУ!$O$20:$R$32</definedName>
    <definedName name="data_r_14">'Раздел 3.1'!$O$20:$R$32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29">'г. Жигулевск'!$P$20:$R$32</definedName>
    <definedName name="razdel_14" localSheetId="46">'г. Новокуйбышевск'!$P$20:$R$32</definedName>
    <definedName name="razdel_14" localSheetId="8">'г. Октябрьск'!$P$20:$R$32</definedName>
    <definedName name="razdel_14" localSheetId="10">'г. Отрадный'!$P$20:$R$32</definedName>
    <definedName name="razdel_14" localSheetId="22">'г. Похвистнево'!$P$20:$R$32</definedName>
    <definedName name="razdel_14" localSheetId="49">'г. Самара'!$P$20:$R$32</definedName>
    <definedName name="razdel_14" localSheetId="7">'г. Сызрань'!$P$20:$R$32</definedName>
    <definedName name="razdel_14" localSheetId="47">'г. Тольятти'!$P$20:$R$32</definedName>
    <definedName name="razdel_14" localSheetId="40">'г. Чапаевск'!$P$20:$R$32</definedName>
    <definedName name="razdel_14" localSheetId="2">'г.о. Кинель'!$P$20:$R$32</definedName>
    <definedName name="razdel_14" localSheetId="50">'Деп Сам'!$P$20:$R$32</definedName>
    <definedName name="razdel_14" localSheetId="48">'Деп Тольятти'!$P$20:$R$32</definedName>
    <definedName name="razdel_14" localSheetId="4">ЗУ!$P$20:$R$32</definedName>
    <definedName name="razdel_14" localSheetId="1">КУ!$P$20:$R$32</definedName>
    <definedName name="razdel_14" localSheetId="38">'м.р.  Приволжский'!$P$20:$R$32</definedName>
    <definedName name="razdel_14" localSheetId="31">'м.р. Алексеевский'!$P$20:$R$32</definedName>
    <definedName name="razdel_14" localSheetId="35">'м.р. Безенчукский'!$P$20:$R$32</definedName>
    <definedName name="razdel_14" localSheetId="12">'м.р. Богатовский'!$P$20:$R$32</definedName>
    <definedName name="razdel_14" localSheetId="42">'м.р. Большеглушицкий'!$P$20:$R$32</definedName>
    <definedName name="razdel_14" localSheetId="43">'м.р. Большечерниговский'!$P$20:$R$32</definedName>
    <definedName name="razdel_14" localSheetId="32">'м.р. Борский'!$P$20:$R$32</definedName>
    <definedName name="razdel_14" localSheetId="45">'м.р. Волжский'!$P$20:$R$32</definedName>
    <definedName name="razdel_14" localSheetId="24">'м.р. Елховский'!$P$20:$R$32</definedName>
    <definedName name="razdel_14" localSheetId="18">'м.р. Исаклинский'!$P$20:$R$32</definedName>
    <definedName name="razdel_14" localSheetId="19">'м.р. Камышлинский'!$P$20:$R$32</definedName>
    <definedName name="razdel_14" localSheetId="3">'м.р. Кинельский'!$P$20:$R$32</definedName>
    <definedName name="razdel_14" localSheetId="20">'м.р. Клявлинский'!$P$20:$R$32</definedName>
    <definedName name="razdel_14" localSheetId="25">'м.р. Кошкинский'!$P$20:$R$32</definedName>
    <definedName name="razdel_14" localSheetId="36">'м.р. Красноармейский'!$P$20:$R$32</definedName>
    <definedName name="razdel_14" localSheetId="26">'м.р. Красноярский'!$P$20:$R$32</definedName>
    <definedName name="razdel_14" localSheetId="33">'м.р. Нефтегорский'!$P$20:$R$32</definedName>
    <definedName name="razdel_14" localSheetId="37">'м.р. Пестравский'!$P$20:$R$32</definedName>
    <definedName name="razdel_14" localSheetId="21">'м.р. Похвистневский'!$P$20:$R$32</definedName>
    <definedName name="razdel_14" localSheetId="14">'м.р. Сергиевский'!$P$20:$R$32</definedName>
    <definedName name="razdel_14" localSheetId="28">'м.р. Ставропольский'!$P$20:$R$32</definedName>
    <definedName name="razdel_14" localSheetId="5">'м.р. Сызранский'!$P$20:$R$32</definedName>
    <definedName name="razdel_14" localSheetId="39">'м.р. Хворостянский'!$P$20:$R$32</definedName>
    <definedName name="razdel_14" localSheetId="15">'м.р. Челно-Вершинский'!$P$20:$R$32</definedName>
    <definedName name="razdel_14" localSheetId="16">'м.р. Шенталинский'!$P$20:$R$32</definedName>
    <definedName name="razdel_14" localSheetId="6">'м.р. Шигонский'!$P$20:$R$32</definedName>
    <definedName name="razdel_14" localSheetId="11">'м.р.Кинель-Черкасский '!$P$20:$R$32</definedName>
    <definedName name="razdel_14" localSheetId="9">ОУ!$P$20:$R$32</definedName>
    <definedName name="razdel_14" localSheetId="44">ПУ!$P$20:$R$32</definedName>
    <definedName name="razdel_14" localSheetId="17">СВУ!$P$20:$R$32</definedName>
    <definedName name="razdel_14" localSheetId="23">СЗ!$P$20:$R$32</definedName>
    <definedName name="razdel_14" localSheetId="13">СУ!$P$20:$R$32</definedName>
    <definedName name="razdel_14" localSheetId="27">ЦУ!$P$20:$R$32</definedName>
    <definedName name="razdel_14" localSheetId="30">ЮВУ!$P$20:$R$32</definedName>
    <definedName name="razdel_14" localSheetId="34">ЮЗУ!$P$20:$R$32</definedName>
    <definedName name="razdel_14" localSheetId="41">ЮУ!$P$20:$R$32</definedName>
    <definedName name="razdel_14">'Раздел 3.1'!$P$20:$R$32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24" l="1"/>
  <c r="Q22" i="24"/>
  <c r="P22" i="24"/>
  <c r="R21" i="24"/>
  <c r="Q21" i="24"/>
  <c r="P21" i="24"/>
  <c r="P22" i="59" l="1"/>
  <c r="P21" i="59" s="1"/>
  <c r="Q22" i="59"/>
  <c r="Q21" i="59" s="1"/>
  <c r="R22" i="59"/>
  <c r="R21" i="59" s="1"/>
  <c r="R22" i="55" l="1"/>
  <c r="R21" i="55" s="1"/>
  <c r="Q22" i="55"/>
  <c r="P22" i="55"/>
  <c r="Q21" i="55"/>
  <c r="P21" i="55"/>
  <c r="R22" i="57"/>
  <c r="R21" i="57" s="1"/>
  <c r="Q22" i="57"/>
  <c r="Q21" i="57" s="1"/>
  <c r="P22" i="57"/>
  <c r="P21" i="57" s="1"/>
  <c r="R22" i="22" l="1"/>
  <c r="R21" i="22" s="1"/>
  <c r="Q22" i="22"/>
  <c r="Q21" i="22" s="1"/>
  <c r="P22" i="22"/>
  <c r="P21" i="22" s="1"/>
  <c r="R22" i="25" l="1"/>
  <c r="R21" i="25" s="1"/>
  <c r="Q22" i="25"/>
  <c r="Q21" i="25" s="1"/>
  <c r="P22" i="25"/>
  <c r="P21" i="25"/>
  <c r="R22" i="26"/>
  <c r="R21" i="26" s="1"/>
  <c r="Q22" i="26"/>
  <c r="Q21" i="26" s="1"/>
  <c r="P22" i="26"/>
  <c r="P21" i="26" s="1"/>
  <c r="R22" i="31" l="1"/>
  <c r="R21" i="31" s="1"/>
  <c r="Q22" i="31"/>
  <c r="Q21" i="31" s="1"/>
  <c r="P22" i="31"/>
  <c r="P21" i="31" s="1"/>
  <c r="R22" i="32"/>
  <c r="R21" i="32" s="1"/>
  <c r="Q22" i="32"/>
  <c r="Q21" i="32" s="1"/>
  <c r="P22" i="32"/>
  <c r="P21" i="32" s="1"/>
  <c r="R22" i="33"/>
  <c r="R21" i="33" s="1"/>
  <c r="Q22" i="33"/>
  <c r="Q21" i="33" s="1"/>
  <c r="P22" i="33"/>
  <c r="P21" i="33" s="1"/>
  <c r="R22" i="34"/>
  <c r="R21" i="34" s="1"/>
  <c r="Q22" i="34"/>
  <c r="Q21" i="34" s="1"/>
  <c r="P22" i="34"/>
  <c r="P21" i="34" s="1"/>
  <c r="P22" i="35"/>
  <c r="P21" i="35" s="1"/>
  <c r="R22" i="35"/>
  <c r="R21" i="35" s="1"/>
  <c r="Q22" i="35"/>
  <c r="Q21" i="35" s="1"/>
  <c r="R22" i="36"/>
  <c r="R21" i="36" s="1"/>
  <c r="Q22" i="36"/>
  <c r="Q21" i="36" s="1"/>
  <c r="P22" i="36"/>
  <c r="P21" i="36" s="1"/>
  <c r="R22" i="28" l="1"/>
  <c r="R21" i="28" s="1"/>
  <c r="Q22" i="28"/>
  <c r="Q21" i="28" s="1"/>
  <c r="P22" i="28"/>
  <c r="P21" i="28" s="1"/>
  <c r="R22" i="29"/>
  <c r="R21" i="29" s="1"/>
  <c r="Q22" i="29"/>
  <c r="Q21" i="29" s="1"/>
  <c r="P22" i="29"/>
  <c r="P21" i="29" s="1"/>
  <c r="R22" i="60" l="1"/>
  <c r="R21" i="60" s="1"/>
  <c r="Q22" i="60"/>
  <c r="Q21" i="60" s="1"/>
  <c r="P22" i="60"/>
  <c r="P21" i="60" s="1"/>
  <c r="R22" i="61"/>
  <c r="R21" i="61" s="1"/>
  <c r="Q22" i="61"/>
  <c r="Q21" i="61" s="1"/>
  <c r="P22" i="61"/>
  <c r="P21" i="61" s="1"/>
  <c r="R22" i="38" l="1"/>
  <c r="R21" i="38" s="1"/>
  <c r="Q22" i="38"/>
  <c r="Q21" i="38" s="1"/>
  <c r="P22" i="38"/>
  <c r="P21" i="38" s="1"/>
  <c r="R22" i="39"/>
  <c r="R21" i="39" s="1"/>
  <c r="Q22" i="39"/>
  <c r="Q21" i="39" s="1"/>
  <c r="P22" i="39"/>
  <c r="P21" i="39" s="1"/>
  <c r="R22" i="40"/>
  <c r="R21" i="40" s="1"/>
  <c r="Q22" i="40"/>
  <c r="Q21" i="40" s="1"/>
  <c r="P22" i="40"/>
  <c r="P21" i="40"/>
  <c r="R22" i="49" l="1"/>
  <c r="R21" i="49" s="1"/>
  <c r="Q22" i="49"/>
  <c r="Q21" i="49" s="1"/>
  <c r="P22" i="49"/>
  <c r="P21" i="49" s="1"/>
  <c r="R22" i="50"/>
  <c r="R21" i="50" s="1"/>
  <c r="Q22" i="50"/>
  <c r="Q21" i="50" s="1"/>
  <c r="P22" i="50"/>
  <c r="P21" i="50" s="1"/>
  <c r="R22" i="51"/>
  <c r="R21" i="51" s="1"/>
  <c r="Q22" i="51"/>
  <c r="Q21" i="51" s="1"/>
  <c r="P22" i="51"/>
  <c r="P21" i="51" s="1"/>
  <c r="R22" i="52"/>
  <c r="R21" i="52" s="1"/>
  <c r="Q22" i="52"/>
  <c r="Q21" i="52" s="1"/>
  <c r="P22" i="52"/>
  <c r="P21" i="52" s="1"/>
  <c r="R22" i="53"/>
  <c r="R21" i="53" s="1"/>
  <c r="Q22" i="53"/>
  <c r="Q21" i="53" s="1"/>
  <c r="P22" i="53"/>
  <c r="P21" i="53" s="1"/>
  <c r="R22" i="45" l="1"/>
  <c r="R21" i="45" s="1"/>
  <c r="Q22" i="45"/>
  <c r="Q21" i="45" s="1"/>
  <c r="P22" i="45"/>
  <c r="P21" i="45"/>
  <c r="R22" i="46"/>
  <c r="R21" i="46" s="1"/>
  <c r="Q22" i="46"/>
  <c r="Q21" i="46" s="1"/>
  <c r="P22" i="46"/>
  <c r="P21" i="46" s="1"/>
  <c r="R22" i="47"/>
  <c r="R21" i="47" s="1"/>
  <c r="Q22" i="47"/>
  <c r="Q21" i="47" s="1"/>
  <c r="P22" i="47"/>
  <c r="P21" i="47" s="1"/>
  <c r="R22" i="63" l="1"/>
  <c r="R21" i="63" s="1"/>
  <c r="Q22" i="63"/>
  <c r="Q21" i="63" s="1"/>
  <c r="P22" i="63"/>
  <c r="P21" i="63" s="1"/>
  <c r="R22" i="65"/>
  <c r="R21" i="65" s="1"/>
  <c r="Q22" i="65"/>
  <c r="Q21" i="65" s="1"/>
  <c r="P22" i="65"/>
  <c r="P21" i="65" s="1"/>
  <c r="R22" i="66"/>
  <c r="R21" i="66" s="1"/>
  <c r="Q22" i="66"/>
  <c r="Q21" i="66" s="1"/>
  <c r="P22" i="66"/>
  <c r="P21" i="66" s="1"/>
  <c r="R22" i="68" l="1"/>
  <c r="R21" i="68" s="1"/>
  <c r="Q22" i="68"/>
  <c r="Q21" i="68" s="1"/>
  <c r="P22" i="68"/>
  <c r="P21" i="68" s="1"/>
  <c r="R22" i="69"/>
  <c r="R21" i="69" s="1"/>
  <c r="Q22" i="69"/>
  <c r="Q21" i="69" s="1"/>
  <c r="P22" i="69"/>
  <c r="P21" i="69" s="1"/>
  <c r="R22" i="42" l="1"/>
  <c r="Q22" i="42"/>
  <c r="Q21" i="42" s="1"/>
  <c r="P22" i="42"/>
  <c r="R21" i="42"/>
  <c r="P21" i="42"/>
  <c r="R22" i="56" l="1"/>
  <c r="R21" i="56" s="1"/>
  <c r="Q22" i="56"/>
  <c r="Q21" i="56" s="1"/>
  <c r="P22" i="56"/>
  <c r="P21" i="56" s="1"/>
  <c r="P31" i="44" l="1"/>
  <c r="P32" i="44"/>
  <c r="Q22" i="44"/>
  <c r="P24" i="44"/>
  <c r="Q24" i="44"/>
  <c r="P25" i="44"/>
  <c r="Q25" i="44"/>
  <c r="R25" i="44"/>
  <c r="Q29" i="44"/>
  <c r="P31" i="67"/>
  <c r="P32" i="67"/>
  <c r="R23" i="67"/>
  <c r="P25" i="67"/>
  <c r="R25" i="67"/>
  <c r="R27" i="67"/>
  <c r="P29" i="67"/>
  <c r="R29" i="67"/>
  <c r="R25" i="70"/>
  <c r="P27" i="44"/>
  <c r="R29" i="70"/>
  <c r="P25" i="70"/>
  <c r="R23" i="70"/>
  <c r="P30" i="44"/>
  <c r="Q28" i="44"/>
  <c r="Q27" i="44"/>
  <c r="Q26" i="44"/>
  <c r="P26" i="44"/>
  <c r="R24" i="44"/>
  <c r="R23" i="44"/>
  <c r="Q23" i="44"/>
  <c r="P22" i="44"/>
  <c r="R21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P22" i="27"/>
  <c r="P23" i="27"/>
  <c r="P24" i="27"/>
  <c r="P25" i="27"/>
  <c r="P26" i="27"/>
  <c r="P27" i="27"/>
  <c r="P28" i="27"/>
  <c r="P29" i="27"/>
  <c r="P30" i="27"/>
  <c r="P31" i="27"/>
  <c r="P32" i="27"/>
  <c r="Q21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P22" i="30"/>
  <c r="P23" i="30"/>
  <c r="P24" i="30"/>
  <c r="P25" i="30"/>
  <c r="P26" i="30"/>
  <c r="P27" i="30"/>
  <c r="P28" i="30"/>
  <c r="P29" i="30"/>
  <c r="P30" i="30"/>
  <c r="P31" i="30"/>
  <c r="P32" i="30"/>
  <c r="Q21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P22" i="37"/>
  <c r="P23" i="37"/>
  <c r="P24" i="37"/>
  <c r="P25" i="37"/>
  <c r="P26" i="37"/>
  <c r="P27" i="37"/>
  <c r="P28" i="37"/>
  <c r="P29" i="37"/>
  <c r="P30" i="37"/>
  <c r="P31" i="37"/>
  <c r="P32" i="37"/>
  <c r="Q21" i="37"/>
  <c r="R21" i="37"/>
  <c r="P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P22" i="41"/>
  <c r="P23" i="41"/>
  <c r="P24" i="41"/>
  <c r="P25" i="41"/>
  <c r="P26" i="41"/>
  <c r="P27" i="41"/>
  <c r="P28" i="41"/>
  <c r="P29" i="41"/>
  <c r="P30" i="41"/>
  <c r="P31" i="41"/>
  <c r="P32" i="41"/>
  <c r="Q21" i="41"/>
  <c r="R21" i="41"/>
  <c r="P21" i="41"/>
  <c r="R22" i="44"/>
  <c r="R26" i="44"/>
  <c r="R27" i="44"/>
  <c r="R28" i="44"/>
  <c r="R29" i="44"/>
  <c r="P23" i="44"/>
  <c r="P28" i="44"/>
  <c r="P29" i="44"/>
  <c r="Q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P22" i="48"/>
  <c r="P23" i="48"/>
  <c r="P24" i="48"/>
  <c r="P25" i="48"/>
  <c r="P26" i="48"/>
  <c r="P27" i="48"/>
  <c r="P28" i="48"/>
  <c r="P29" i="48"/>
  <c r="P30" i="48"/>
  <c r="P31" i="48"/>
  <c r="P32" i="48"/>
  <c r="Q21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P22" i="54"/>
  <c r="P23" i="54"/>
  <c r="P24" i="54"/>
  <c r="P25" i="54"/>
  <c r="P26" i="54"/>
  <c r="P27" i="54"/>
  <c r="P28" i="54"/>
  <c r="P29" i="54"/>
  <c r="P30" i="54"/>
  <c r="P31" i="54"/>
  <c r="P32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P22" i="58"/>
  <c r="P23" i="58"/>
  <c r="P24" i="58"/>
  <c r="P25" i="58"/>
  <c r="P26" i="58"/>
  <c r="P27" i="58"/>
  <c r="P28" i="58"/>
  <c r="P29" i="58"/>
  <c r="P30" i="58"/>
  <c r="P31" i="58"/>
  <c r="P32" i="58"/>
  <c r="Q21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P22" i="62"/>
  <c r="P23" i="62"/>
  <c r="P24" i="62"/>
  <c r="P25" i="62"/>
  <c r="P26" i="62"/>
  <c r="P27" i="62"/>
  <c r="P28" i="62"/>
  <c r="P29" i="62"/>
  <c r="P30" i="62"/>
  <c r="P31" i="62"/>
  <c r="P32" i="62"/>
  <c r="Q21" i="62"/>
  <c r="R21" i="62"/>
  <c r="P21" i="62"/>
  <c r="Q22" i="67"/>
  <c r="R22" i="67"/>
  <c r="Q23" i="67"/>
  <c r="Q24" i="67"/>
  <c r="R24" i="67"/>
  <c r="Q25" i="67"/>
  <c r="Q26" i="67"/>
  <c r="R26" i="67"/>
  <c r="Q27" i="67"/>
  <c r="Q28" i="67"/>
  <c r="R28" i="67"/>
  <c r="Q29" i="67"/>
  <c r="P22" i="67"/>
  <c r="P23" i="67"/>
  <c r="P24" i="67"/>
  <c r="P26" i="67"/>
  <c r="P27" i="67"/>
  <c r="P28" i="67"/>
  <c r="P30" i="67"/>
  <c r="Q21" i="67"/>
  <c r="R21" i="67"/>
  <c r="P21" i="67"/>
  <c r="Q22" i="70"/>
  <c r="R22" i="70"/>
  <c r="Q23" i="70"/>
  <c r="Q24" i="70"/>
  <c r="R24" i="70"/>
  <c r="Q25" i="70"/>
  <c r="R26" i="70"/>
  <c r="Q27" i="70"/>
  <c r="Q28" i="70"/>
  <c r="R28" i="70"/>
  <c r="Q29" i="70"/>
  <c r="P22" i="70"/>
  <c r="P23" i="70"/>
  <c r="P26" i="70"/>
  <c r="P27" i="70"/>
  <c r="P28" i="70"/>
  <c r="P30" i="70"/>
  <c r="P31" i="70"/>
  <c r="P32" i="70"/>
  <c r="Q21" i="70"/>
  <c r="P21" i="70"/>
  <c r="P23" i="15" l="1"/>
  <c r="P24" i="70"/>
  <c r="R21" i="70"/>
  <c r="R21" i="15" s="1"/>
  <c r="P29" i="70"/>
  <c r="P29" i="15" s="1"/>
  <c r="R27" i="70"/>
  <c r="R27" i="15" s="1"/>
  <c r="Q26" i="70"/>
  <c r="Q26" i="15" s="1"/>
  <c r="R29" i="15"/>
  <c r="P25" i="15"/>
  <c r="R23" i="15"/>
  <c r="R25" i="15"/>
  <c r="P30" i="15"/>
  <c r="P31" i="15"/>
  <c r="P32" i="15"/>
  <c r="P21" i="15"/>
  <c r="P27" i="15"/>
  <c r="R28" i="15"/>
  <c r="R26" i="15"/>
  <c r="R24" i="15"/>
  <c r="R22" i="15"/>
  <c r="P28" i="15"/>
  <c r="P24" i="15"/>
  <c r="Q29" i="15"/>
  <c r="Q27" i="15"/>
  <c r="Q25" i="15"/>
  <c r="Q23" i="15"/>
  <c r="Q21" i="15"/>
  <c r="P26" i="15"/>
  <c r="P22" i="15"/>
  <c r="Q28" i="15"/>
  <c r="Q24" i="15"/>
  <c r="Q22" i="15"/>
</calcChain>
</file>

<file path=xl/sharedStrings.xml><?xml version="1.0" encoding="utf-8"?>
<sst xmlns="http://schemas.openxmlformats.org/spreadsheetml/2006/main" count="1071" uniqueCount="21">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</sst>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1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6" fillId="18" borderId="1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166" fontId="27" fillId="19" borderId="16" xfId="0" applyNumberFormat="1" applyFont="1" applyFill="1" applyBorder="1" applyAlignment="1">
      <alignment horizontal="center" vertical="center"/>
    </xf>
    <xf numFmtId="166" fontId="22" fillId="18" borderId="11" xfId="0" applyNumberFormat="1" applyFont="1" applyFill="1" applyBorder="1" applyAlignment="1" applyProtection="1">
      <alignment horizontal="center"/>
      <protection locked="0"/>
    </xf>
    <xf numFmtId="165" fontId="21" fillId="0" borderId="14" xfId="0" applyNumberFormat="1" applyFont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/>
      <protection locked="0"/>
    </xf>
    <xf numFmtId="166" fontId="28" fillId="20" borderId="16" xfId="0" applyNumberFormat="1" applyFont="1" applyFill="1" applyBorder="1" applyAlignment="1">
      <alignment horizontal="center" vertical="center"/>
    </xf>
    <xf numFmtId="166" fontId="28" fillId="20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30" fillId="20" borderId="17" xfId="0" applyNumberFormat="1" applyFont="1" applyFill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166" fontId="22" fillId="18" borderId="11" xfId="0" applyNumberFormat="1" applyFont="1" applyFill="1" applyBorder="1" applyAlignment="1" applyProtection="1">
      <alignment horizontal="right" vertical="center"/>
      <protection locked="0"/>
    </xf>
    <xf numFmtId="3" fontId="19" fillId="18" borderId="11" xfId="0" applyNumberFormat="1" applyFont="1" applyFill="1" applyBorder="1" applyAlignment="1" applyProtection="1">
      <alignment horizontal="right" vertical="center" wrapText="1"/>
      <protection locked="0"/>
    </xf>
    <xf numFmtId="4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4" fontId="19" fillId="18" borderId="10" xfId="0" applyNumberFormat="1" applyFont="1" applyFill="1" applyBorder="1" applyAlignment="1" applyProtection="1">
      <alignment horizontal="center" wrapText="1"/>
      <protection locked="0"/>
    </xf>
    <xf numFmtId="0" fontId="27" fillId="22" borderId="10" xfId="0" applyFont="1" applyFill="1" applyBorder="1" applyAlignment="1">
      <alignment horizontal="center" vertical="center" wrapText="1"/>
    </xf>
    <xf numFmtId="0" fontId="28" fillId="22" borderId="10" xfId="0" applyFont="1" applyFill="1" applyBorder="1" applyAlignment="1">
      <alignment horizontal="center" vertical="center" wrapText="1"/>
    </xf>
    <xf numFmtId="0" fontId="28" fillId="22" borderId="11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31" fillId="21" borderId="0" xfId="0" applyFont="1" applyFill="1" applyAlignment="1">
      <alignment horizontal="right" vertical="center" wrapText="1"/>
    </xf>
    <xf numFmtId="0" fontId="28" fillId="21" borderId="0" xfId="0" applyFont="1" applyFill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R32"/>
  <sheetViews>
    <sheetView showGridLines="0" topLeftCell="A15" workbookViewId="0">
      <selection activeCell="P21" sqref="P21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3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25">
        <f>КУ!P21+ЗУ!P21+ОУ!P21+СУ!P21+СВУ!P21+СЗ!P21+ЦУ!P21+ЮВУ!P21+ЮЗУ!P21+ЮУ!P21+ПУ!P21+'Деп Тольятти'!P21+'г. Самара'!P21+'Деп Сам'!P21+'г. Тольятти'!P21</f>
        <v>43507062.600000001</v>
      </c>
      <c r="Q21" s="25">
        <f>КУ!Q21+ЗУ!Q21+ОУ!Q21+СУ!Q21+СВУ!Q21+СЗ!Q21+ЦУ!Q21+ЮВУ!Q21+ЮЗУ!Q21+ЮУ!Q21+ПУ!Q21+'Деп Тольятти'!Q21+'г. Самара'!Q21+'Деп Сам'!Q21+'г. Тольятти'!Q21</f>
        <v>39628184.299999997</v>
      </c>
      <c r="R21" s="25">
        <f>КУ!R21+ЗУ!R21+ОУ!R21+СУ!R21+СВУ!R21+СЗ!R21+ЦУ!R21+ЮВУ!R21+ЮЗУ!R21+ЮУ!R21+ПУ!R21+'Деп Тольятти'!R21+'г. Самара'!R21+'Деп Сам'!R21+'г. Тольятти'!R21</f>
        <v>3878878.3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КУ!P22+ЗУ!P22+ОУ!P22+СУ!P22+СВУ!P22+СЗ!P22+ЦУ!P22+ЮВУ!P22+ЮЗУ!P22+ЮУ!P22+ПУ!P22+'Деп Тольятти'!P22+'г. Самара'!P22+'Деп Сам'!P22+'г. Тольятти'!P22</f>
        <v>40352088.300000012</v>
      </c>
      <c r="Q22" s="25">
        <f>КУ!Q22+ЗУ!Q22+ОУ!Q22+СУ!Q22+СВУ!Q22+СЗ!Q22+ЦУ!Q22+ЮВУ!Q22+ЮЗУ!Q22+ЮУ!Q22+ПУ!Q22+'Деп Тольятти'!Q22+'г. Самара'!Q22+'Деп Сам'!Q22+'г. Тольятти'!Q22</f>
        <v>37373935.299999997</v>
      </c>
      <c r="R22" s="25">
        <f>КУ!R22+ЗУ!R22+ОУ!R22+СУ!R22+СВУ!R22+СЗ!R22+ЦУ!R22+ЮВУ!R22+ЮЗУ!R22+ЮУ!R22+ПУ!R22+'Деп Тольятти'!R22+'г. Самара'!R22+'Деп Сам'!R22+'г. Тольятти'!R22</f>
        <v>2978153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КУ!P23+ЗУ!P23+ОУ!P23+СУ!P23+СВУ!P23+СЗ!P23+ЦУ!P23+ЮВУ!P23+ЮЗУ!P23+ЮУ!P23+ПУ!P23+'Деп Тольятти'!P23+'г. Самара'!P23+'Деп Сам'!P23+'г. Тольятти'!P23</f>
        <v>2334119.0999999996</v>
      </c>
      <c r="Q23" s="24">
        <f>КУ!Q23+ЗУ!Q23+ОУ!Q23+СУ!Q23+СВУ!Q23+СЗ!Q23+ЦУ!Q23+ЮВУ!Q23+ЮЗУ!Q23+ЮУ!Q23+ПУ!Q23+'Деп Тольятти'!Q23+'г. Самара'!Q23+'Деп Сам'!Q23+'г. Тольятти'!Q23</f>
        <v>1904139.9</v>
      </c>
      <c r="R23" s="24">
        <f>КУ!R23+ЗУ!R23+ОУ!R23+СУ!R23+СВУ!R23+СЗ!R23+ЦУ!R23+ЮВУ!R23+ЮЗУ!R23+ЮУ!R23+ПУ!R23+'Деп Тольятти'!R23+'г. Самара'!R23+'Деп Сам'!R23+'г. Тольятти'!R23</f>
        <v>429979.19999999995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КУ!P24+ЗУ!P24+ОУ!P24+СУ!P24+СВУ!P24+СЗ!P24+ЦУ!P24+ЮВУ!P24+ЮЗУ!P24+ЮУ!P24+ПУ!P24+'Деп Тольятти'!P24+'г. Самара'!P24+'Деп Сам'!P24+'г. Тольятти'!P24</f>
        <v>34674967.5</v>
      </c>
      <c r="Q24" s="24">
        <f>КУ!Q24+ЗУ!Q24+ОУ!Q24+СУ!Q24+СВУ!Q24+СЗ!Q24+ЦУ!Q24+ЮВУ!Q24+ЮЗУ!Q24+ЮУ!Q24+ПУ!Q24+'Деп Тольятти'!Q24+'г. Самара'!Q24+'Деп Сам'!Q24+'г. Тольятти'!Q24</f>
        <v>32136462.299999997</v>
      </c>
      <c r="R24" s="24">
        <f>КУ!R24+ЗУ!R24+ОУ!R24+СУ!R24+СВУ!R24+СЗ!R24+ЦУ!R24+ЮВУ!R24+ЮЗУ!R24+ЮУ!R24+ПУ!R24+'Деп Тольятти'!R24+'г. Самара'!R24+'Деп Сам'!R24+'г. Тольятти'!R24</f>
        <v>2538505.2000000002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КУ!P25+ЗУ!P25+ОУ!P25+СУ!P25+СВУ!P25+СЗ!P25+ЦУ!P25+ЮВУ!P25+ЮЗУ!P25+ЮУ!P25+ПУ!P25+'Деп Тольятти'!P25+'г. Самара'!P25+'Деп Сам'!P25+'г. Тольятти'!P25</f>
        <v>3343001.7</v>
      </c>
      <c r="Q25" s="24">
        <f>КУ!Q25+ЗУ!Q25+ОУ!Q25+СУ!Q25+СВУ!Q25+СЗ!Q25+ЦУ!Q25+ЮВУ!Q25+ЮЗУ!Q25+ЮУ!Q25+ПУ!Q25+'Деп Тольятти'!Q25+'г. Самара'!Q25+'Деп Сам'!Q25+'г. Тольятти'!Q25</f>
        <v>3333333.1</v>
      </c>
      <c r="R25" s="24">
        <f>КУ!R25+ЗУ!R25+ОУ!R25+СУ!R25+СВУ!R25+СЗ!R25+ЦУ!R25+ЮВУ!R25+ЮЗУ!R25+ЮУ!R25+ПУ!R25+'Деп Тольятти'!R25+'г. Самара'!R25+'Деп Сам'!R25+'г. Тольятти'!R25</f>
        <v>9668.6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КУ!P26+ЗУ!P26+ОУ!P26+СУ!P26+СВУ!P26+СЗ!P26+ЦУ!P26+ЮВУ!P26+ЮЗУ!P26+ЮУ!P26+ПУ!P26+'Деп Тольятти'!P26+'г. Самара'!P26+'Деп Сам'!P26+'г. Тольятти'!P26</f>
        <v>303139.89999999997</v>
      </c>
      <c r="Q26" s="24">
        <f>КУ!Q26+ЗУ!Q26+ОУ!Q26+СУ!Q26+СВУ!Q26+СЗ!Q26+ЦУ!Q26+ЮВУ!Q26+ЮЗУ!Q26+ЮУ!Q26+ПУ!Q26+'Деп Тольятти'!Q26+'г. Самара'!Q26+'Деп Сам'!Q26+'г. Тольятти'!Q26</f>
        <v>87653.700000000012</v>
      </c>
      <c r="R26" s="24">
        <f>КУ!R26+ЗУ!R26+ОУ!R26+СУ!R26+СВУ!R26+СЗ!R26+ЦУ!R26+ЮВУ!R26+ЮЗУ!R26+ЮУ!R26+ПУ!R26+'Деп Тольятти'!R26+'г. Самара'!R26+'Деп Сам'!R26+'г. Тольятти'!R26</f>
        <v>215486.20000000004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КУ!P27+ЗУ!P27+ОУ!P27+СУ!P27+СВУ!P27+СЗ!P27+ЦУ!P27+ЮВУ!P27+ЮЗУ!P27+ЮУ!P27+ПУ!P27+'Деп Тольятти'!P27+'г. Самара'!P27+'Деп Сам'!P27+'г. Тольятти'!P27</f>
        <v>2804011.8</v>
      </c>
      <c r="Q27" s="24">
        <f>КУ!Q27+ЗУ!Q27+ОУ!Q27+СУ!Q27+СВУ!Q27+СЗ!Q27+ЦУ!Q27+ЮВУ!Q27+ЮЗУ!Q27+ЮУ!Q27+ПУ!Q27+'Деп Тольятти'!Q27+'г. Самара'!Q27+'Деп Сам'!Q27+'г. Тольятти'!Q27</f>
        <v>2123007.4999999995</v>
      </c>
      <c r="R27" s="24">
        <f>КУ!R27+ЗУ!R27+ОУ!R27+СУ!R27+СВУ!R27+СЗ!R27+ЦУ!R27+ЮВУ!R27+ЮЗУ!R27+ЮУ!R27+ПУ!R27+'Деп Тольятти'!R27+'г. Самара'!R27+'Деп Сам'!R27+'г. Тольятти'!R27</f>
        <v>681004.3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КУ!P28+ЗУ!P28+ОУ!P28+СУ!P28+СВУ!P28+СЗ!P28+ЦУ!P28+ЮВУ!P28+ЮЗУ!P28+ЮУ!P28+ПУ!P28+'Деп Тольятти'!P28+'г. Самара'!P28+'Деп Сам'!P28+'г. Тольятти'!P28</f>
        <v>47822.6</v>
      </c>
      <c r="Q28" s="24">
        <f>КУ!Q28+ЗУ!Q28+ОУ!Q28+СУ!Q28+СВУ!Q28+СЗ!Q28+ЦУ!Q28+ЮВУ!Q28+ЮЗУ!Q28+ЮУ!Q28+ПУ!Q28+'Деп Тольятти'!Q28+'г. Самара'!Q28+'Деп Сам'!Q28+'г. Тольятти'!Q28</f>
        <v>43587.8</v>
      </c>
      <c r="R28" s="24">
        <f>КУ!R28+ЗУ!R28+ОУ!R28+СУ!R28+СВУ!R28+СЗ!R28+ЦУ!R28+ЮВУ!R28+ЮЗУ!R28+ЮУ!R28+ПУ!R28+'Деп Тольятти'!R28+'г. Самара'!R28+'Деп Сам'!R28+'г. Тольятти'!R28</f>
        <v>4234.8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КУ!P29+ЗУ!P29+ОУ!P29+СУ!P29+СВУ!P29+СЗ!P29+ЦУ!P29+ЮВУ!P29+ЮЗУ!P29+ЮУ!P29+ПУ!P29+'Деп Тольятти'!P29+'г. Самара'!P29+'Деп Сам'!P29+'г. Тольятти'!P29</f>
        <v>0</v>
      </c>
      <c r="Q29" s="24">
        <f>КУ!Q29+ЗУ!Q29+ОУ!Q29+СУ!Q29+СВУ!Q29+СЗ!Q29+ЦУ!Q29+ЮВУ!Q29+ЮЗУ!Q29+ЮУ!Q29+ПУ!Q29+'Деп Тольятти'!Q29+'г. Самара'!Q29+'Деп Сам'!Q29+'г. Тольятти'!Q29</f>
        <v>0</v>
      </c>
      <c r="R29" s="24">
        <f>КУ!R29+ЗУ!R29+ОУ!R29+СУ!R29+СВУ!R29+СЗ!R29+ЦУ!R29+ЮВУ!R29+ЮЗУ!R29+ЮУ!R29+ПУ!R29+'Деп Тольятти'!R29+'г. Самара'!R29+'Деп Сам'!R29+'г. Тольятти'!R29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КУ!P30+ЗУ!P30+ОУ!P30+СУ!P30+СВУ!P30+СЗ!P30+ЦУ!P30+ЮВУ!P30+ЮЗУ!P30+ЮУ!P30+ПУ!P30+'Деп Тольятти'!P30+'г. Самара'!P30+'Деп Сам'!P30+'г. Тольятти'!P30</f>
        <v>727728.39999999991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КУ!P31+ЗУ!P31+ОУ!P31+СУ!P31+СВУ!P31+СЗ!P31+ЦУ!P31+ЮВУ!P31+ЮЗУ!P31+ЮУ!P31+ПУ!P31+'Деп Тольятти'!P31+'г. Самара'!P31+'Деп Сам'!P31+'г. Тольятти'!P31</f>
        <v>828378.10000000009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КУ!P32+ЗУ!P32+ОУ!P32+СУ!P32+СВУ!P32+СЗ!P32+ЦУ!P32+ЮВУ!P32+ЮЗУ!P32+ЮУ!P32+ПУ!P32+'Деп Тольятти'!P32+'г. Самара'!P32+'Деп Сам'!P32+'г. Тольятти'!P32</f>
        <v>662</v>
      </c>
      <c r="Q32" s="26"/>
      <c r="R32" s="26"/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'г. Отрадный'!P21+'м.р.Кинель-Черкасский '!P21+'м.р. Богатовский'!P21</f>
        <v>1979331.4000000001</v>
      </c>
      <c r="Q21" s="25">
        <f>'г. Отрадный'!Q21+'м.р.Кинель-Черкасский '!Q21+'м.р. Богатовский'!Q21</f>
        <v>1926962.2000000002</v>
      </c>
      <c r="R21" s="25">
        <f>'г. Отрадный'!R21+'м.р.Кинель-Черкасский '!R21+'м.р. Богатовский'!R21</f>
        <v>52369.2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'г. Отрадный'!P22+'м.р.Кинель-Черкасский '!P22+'м.р. Богатовский'!P22</f>
        <v>1926962.2000000002</v>
      </c>
      <c r="Q22" s="25">
        <f>'г. Отрадный'!Q22+'м.р.Кинель-Черкасский '!Q22+'м.р. Богатовский'!Q22</f>
        <v>1926962.2000000002</v>
      </c>
      <c r="R22" s="25">
        <f>'г. Отрадный'!R22+'м.р.Кинель-Черкасский '!R22+'м.р. Богатовский'!R22</f>
        <v>0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'г. Отрадный'!P23+'м.р.Кинель-Черкасский '!P23+'м.р. Богатовский'!P23</f>
        <v>120940.7</v>
      </c>
      <c r="Q23" s="24">
        <f>'г. Отрадный'!Q23+'м.р.Кинель-Черкасский '!Q23+'м.р. Богатовский'!Q23</f>
        <v>120940.7</v>
      </c>
      <c r="R23" s="24">
        <f>'г. Отрадный'!R23+'м.р.Кинель-Черкасский '!R23+'м.р. Богатовский'!R23</f>
        <v>0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'г. Отрадный'!P24+'м.р.Кинель-Черкасский '!P24+'м.р. Богатовский'!P24</f>
        <v>1806021.5</v>
      </c>
      <c r="Q24" s="24">
        <f>'г. Отрадный'!Q24+'м.р.Кинель-Черкасский '!Q24+'м.р. Богатовский'!Q24</f>
        <v>1806021.5</v>
      </c>
      <c r="R24" s="24">
        <f>'г. Отрадный'!R24+'м.р.Кинель-Черкасский '!R24+'м.р. Богатовский'!R24</f>
        <v>0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'г. Отрадный'!P25+'м.р.Кинель-Черкасский '!P25+'м.р. Богатовский'!P25</f>
        <v>0</v>
      </c>
      <c r="Q25" s="24">
        <f>'г. Отрадный'!Q25+'м.р.Кинель-Черкасский '!Q25+'м.р. Богатовский'!Q25</f>
        <v>0</v>
      </c>
      <c r="R25" s="24">
        <f>'г. Отрадный'!R25+'м.р.Кинель-Черкасский '!R25+'м.р. Богатовский'!R25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'г. Отрадный'!P26+'м.р.Кинель-Черкасский '!P26+'м.р. Богатовский'!P26</f>
        <v>9783.1</v>
      </c>
      <c r="Q26" s="24">
        <f>'г. Отрадный'!Q26+'м.р.Кинель-Черкасский '!Q26+'м.р. Богатовский'!Q26</f>
        <v>0</v>
      </c>
      <c r="R26" s="24">
        <f>'г. Отрадный'!R26+'м.р.Кинель-Черкасский '!R26+'м.р. Богатовский'!R26</f>
        <v>9783.1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'г. Отрадный'!P27+'м.р.Кинель-Черкасский '!P27+'м.р. Богатовский'!P27</f>
        <v>42056.599999999991</v>
      </c>
      <c r="Q27" s="24">
        <f>'г. Отрадный'!Q27+'м.р.Кинель-Черкасский '!Q27+'м.р. Богатовский'!Q27</f>
        <v>0</v>
      </c>
      <c r="R27" s="24">
        <f>'г. Отрадный'!R27+'м.р.Кинель-Черкасский '!R27+'м.р. Богатовский'!R27</f>
        <v>42056.599999999991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'г. Отрадный'!P28+'м.р.Кинель-Черкасский '!P28+'м.р. Богатовский'!P28</f>
        <v>529.5</v>
      </c>
      <c r="Q28" s="24">
        <f>'г. Отрадный'!Q28+'м.р.Кинель-Черкасский '!Q28+'м.р. Богатовский'!Q28</f>
        <v>0</v>
      </c>
      <c r="R28" s="24">
        <f>'г. Отрадный'!R28+'м.р.Кинель-Черкасский '!R28+'м.р. Богатовский'!R28</f>
        <v>529.5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'г. Отрадный'!P29+'м.р.Кинель-Черкасский '!P29+'м.р. Богатовский'!P29</f>
        <v>0</v>
      </c>
      <c r="Q29" s="24">
        <f>'г. Отрадный'!Q29+'м.р.Кинель-Черкасский '!Q29+'м.р. Богатовский'!Q29</f>
        <v>0</v>
      </c>
      <c r="R29" s="24">
        <f>'г. Отрадный'!R29+'м.р.Кинель-Черкасский '!R29+'м.р. Богатовский'!R29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'г. Отрадный'!P30+'м.р.Кинель-Черкасский '!P30+'м.р. Богатовский'!P30</f>
        <v>3874.1000000000004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'г. Отрадный'!P31+'м.р.Кинель-Черкасский '!P31+'м.р. Богатовский'!P31</f>
        <v>6630.3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'г. Отрадный'!P32+'м.р.Кинель-Черкасский '!P32+'м.р. Богатовский'!P32</f>
        <v>30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28" sqref="U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777009.79999999993</v>
      </c>
      <c r="Q21" s="21">
        <f t="shared" ref="Q21:R21" si="0">Q22+Q26+Q27+Q28+Q29</f>
        <v>746559.79999999993</v>
      </c>
      <c r="R21" s="21">
        <f t="shared" si="0"/>
        <v>30449.999999999996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746559.79999999993</v>
      </c>
      <c r="Q22" s="21">
        <f t="shared" ref="Q22:R22" si="1">Q23+Q24+Q25</f>
        <v>746559.79999999993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47264.6</v>
      </c>
      <c r="Q23" s="32">
        <v>47264.6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699295.2</v>
      </c>
      <c r="Q24" s="32">
        <v>699295.2</v>
      </c>
      <c r="R24" s="3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9576.1</v>
      </c>
      <c r="Q26" s="32"/>
      <c r="R26" s="32">
        <v>9576.1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20843.099999999999</v>
      </c>
      <c r="Q27" s="32"/>
      <c r="R27" s="32">
        <v>20843.099999999999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>
        <v>30.8</v>
      </c>
      <c r="Q28" s="32"/>
      <c r="R28" s="32">
        <v>30.8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3465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5887.7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7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9" sqref="V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880796.8</v>
      </c>
      <c r="Q21" s="21">
        <f t="shared" ref="Q21:R21" si="0">Q22+Q26+Q27+Q28+Q29</f>
        <v>864410.8</v>
      </c>
      <c r="R21" s="21">
        <f t="shared" si="0"/>
        <v>16386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864410.8</v>
      </c>
      <c r="Q22" s="21">
        <f t="shared" ref="Q22:R22" si="1">Q23+Q24+Q25</f>
        <v>864410.8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52847.8</v>
      </c>
      <c r="Q23" s="32">
        <v>52847.8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811563</v>
      </c>
      <c r="Q24" s="32">
        <v>811563</v>
      </c>
      <c r="R24" s="3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>
        <v>207</v>
      </c>
      <c r="Q26" s="32"/>
      <c r="R26" s="32">
        <v>207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15680.3</v>
      </c>
      <c r="Q27" s="32"/>
      <c r="R27" s="32">
        <v>15680.3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>
        <v>498.7</v>
      </c>
      <c r="Q28" s="32"/>
      <c r="R28" s="32">
        <v>498.7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394.3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661.1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13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29" sqref="U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321524.8</v>
      </c>
      <c r="Q21" s="21">
        <f t="shared" ref="Q21:R21" si="0">Q22+Q26+Q27+Q28+Q29</f>
        <v>315991.59999999998</v>
      </c>
      <c r="R21" s="21">
        <f t="shared" si="0"/>
        <v>5533.2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315991.59999999998</v>
      </c>
      <c r="Q22" s="21">
        <f t="shared" ref="Q22:R22" si="1">Q23+Q24+Q25</f>
        <v>315991.59999999998</v>
      </c>
      <c r="R22" s="21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2">
        <v>20828.3</v>
      </c>
      <c r="Q23" s="32">
        <v>20828.3</v>
      </c>
      <c r="R23" s="3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2">
        <v>295163.3</v>
      </c>
      <c r="Q24" s="32">
        <v>295163.3</v>
      </c>
      <c r="R24" s="32"/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2"/>
      <c r="Q25" s="32"/>
      <c r="R25" s="3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2"/>
      <c r="Q26" s="32"/>
      <c r="R26" s="32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2">
        <v>5533.2</v>
      </c>
      <c r="Q27" s="32"/>
      <c r="R27" s="32">
        <v>5533.2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2"/>
      <c r="Q28" s="32"/>
      <c r="R28" s="32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2"/>
      <c r="Q29" s="32"/>
      <c r="R29" s="3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3">
        <v>14.8</v>
      </c>
      <c r="Q30" s="34"/>
      <c r="R30" s="34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3">
        <v>81.5</v>
      </c>
      <c r="Q31" s="34"/>
      <c r="R31" s="34"/>
    </row>
    <row r="32" spans="1:18" ht="50.1" customHeight="1" x14ac:dyDescent="0.2">
      <c r="A32" s="6" t="s">
        <v>20</v>
      </c>
      <c r="O32" s="7">
        <v>12</v>
      </c>
      <c r="P32" s="35">
        <v>10</v>
      </c>
      <c r="Q32" s="34"/>
      <c r="R32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  <dataValidation type="custom" allowBlank="1" showInputMessage="1" showErrorMessage="1" prompt="Ошибка ввода - Попытка ввести: данные отличные от числовых; отрицательное число; более одного знака после запятой" sqref="P23:R29 P30:P31">
      <formula1>IF(AND(INT(P23*10)=P23*10,P23&gt;=0),TRUE,FALSE)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26" sqref="Y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Сергиевский'!P21+'м.р. Челно-Вершинский'!P21+'м.р. Шенталинский'!P21</f>
        <v>1440570.4999999998</v>
      </c>
      <c r="Q21" s="25">
        <f>'м.р. Сергиевский'!Q21+'м.р. Челно-Вершинский'!Q21+'м.р. Шенталинский'!Q21</f>
        <v>1288857.7999999998</v>
      </c>
      <c r="R21" s="25">
        <f>'м.р. Сергиевский'!R21+'м.р. Челно-Вершинский'!R21+'м.р. Шенталинский'!R21</f>
        <v>151712.70000000001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Сергиевский'!P22+'м.р. Челно-Вершинский'!P22+'м.р. Шенталинский'!P22</f>
        <v>1416024.5</v>
      </c>
      <c r="Q22" s="25">
        <f>'м.р. Сергиевский'!Q22+'м.р. Челно-Вершинский'!Q22+'м.р. Шенталинский'!Q22</f>
        <v>1288520.2000000002</v>
      </c>
      <c r="R22" s="25">
        <f>'м.р. Сергиевский'!R22+'м.р. Челно-Вершинский'!R22+'м.р. Шенталинский'!R22</f>
        <v>127504.30000000002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Сергиевский'!P23+'м.р. Челно-Вершинский'!P23+'м.р. Шенталинский'!P23</f>
        <v>87653.4</v>
      </c>
      <c r="Q23" s="24">
        <f>'м.р. Сергиевский'!Q23+'м.р. Челно-Вершинский'!Q23+'м.р. Шенталинский'!Q23</f>
        <v>69051.7</v>
      </c>
      <c r="R23" s="24">
        <f>'м.р. Сергиевский'!R23+'м.р. Челно-Вершинский'!R23+'м.р. Шенталинский'!R23</f>
        <v>18601.7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Сергиевский'!P24+'м.р. Челно-Вершинский'!P24+'м.р. Шенталинский'!P24</f>
        <v>1328371.1000000001</v>
      </c>
      <c r="Q24" s="24">
        <f>'м.р. Сергиевский'!Q24+'м.р. Челно-Вершинский'!Q24+'м.р. Шенталинский'!Q24</f>
        <v>1219468.5</v>
      </c>
      <c r="R24" s="24">
        <f>'м.р. Сергиевский'!R24+'м.р. Челно-Вершинский'!R24+'м.р. Шенталинский'!R24</f>
        <v>108902.6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Сергиевский'!P25+'м.р. Челно-Вершинский'!P25+'м.р. Шенталинский'!P25</f>
        <v>0</v>
      </c>
      <c r="Q25" s="24">
        <f>'м.р. Сергиевский'!Q25+'м.р. Челно-Вершинский'!Q25+'м.р. Шенталинский'!Q25</f>
        <v>0</v>
      </c>
      <c r="R25" s="24">
        <f>'м.р. Сергиевский'!R25+'м.р. Челно-Вершинский'!R25+'м.р. Шенталинский'!R25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Сергиевский'!P26+'м.р. Челно-Вершинский'!P26+'м.р. Шенталинский'!P26</f>
        <v>3579.1000000000004</v>
      </c>
      <c r="Q26" s="24">
        <f>'м.р. Сергиевский'!Q26+'м.р. Челно-Вершинский'!Q26+'м.р. Шенталинский'!Q26</f>
        <v>312.60000000000002</v>
      </c>
      <c r="R26" s="24">
        <f>'м.р. Сергиевский'!R26+'м.р. Челно-Вершинский'!R26+'м.р. Шенталинский'!R26</f>
        <v>3266.5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Сергиевский'!P27+'м.р. Челно-Вершинский'!P27+'м.р. Шенталинский'!P27</f>
        <v>20966.899999999998</v>
      </c>
      <c r="Q27" s="24">
        <f>'м.р. Сергиевский'!Q27+'м.р. Челно-Вершинский'!Q27+'м.р. Шенталинский'!Q27</f>
        <v>25</v>
      </c>
      <c r="R27" s="24">
        <f>'м.р. Сергиевский'!R27+'м.р. Челно-Вершинский'!R27+'м.р. Шенталинский'!R27</f>
        <v>20941.899999999998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Сергиевский'!P28+'м.р. Челно-Вершинский'!P28+'м.р. Шенталинский'!P28</f>
        <v>0</v>
      </c>
      <c r="Q28" s="24">
        <f>'м.р. Сергиевский'!Q28+'м.р. Челно-Вершинский'!Q28+'м.р. Шенталинский'!Q28</f>
        <v>0</v>
      </c>
      <c r="R28" s="24">
        <f>'м.р. Сергиевский'!R28+'м.р. Челно-Вершинский'!R28+'м.р. Шенталинский'!R28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Сергиевский'!P29+'м.р. Челно-Вершинский'!P29+'м.р. Шенталинский'!P29</f>
        <v>0</v>
      </c>
      <c r="Q29" s="24">
        <f>'м.р. Сергиевский'!Q29+'м.р. Челно-Вершинский'!Q29+'м.р. Шенталинский'!Q29</f>
        <v>0</v>
      </c>
      <c r="R29" s="24">
        <f>'м.р. Сергиевский'!R29+'м.р. Челно-Вершинский'!R29+'м.р. Шенталинский'!R29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Сергиевский'!P30+'м.р. Челно-Вершинский'!P30+'м.р. Шенталинский'!P30</f>
        <v>4858.8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Сергиевский'!P31+'м.р. Челно-Вершинский'!P31+'м.р. Шенталинский'!P31</f>
        <v>8349.3000000000011</v>
      </c>
    </row>
    <row r="32" spans="1:18" ht="50.1" customHeight="1" x14ac:dyDescent="0.25">
      <c r="A32" s="6" t="s">
        <v>20</v>
      </c>
      <c r="O32" s="7">
        <v>12</v>
      </c>
      <c r="P32" s="31">
        <f>'м.р. Сергиевский'!P32+'м.р. Челно-Вершинский'!P32+'м.р. Шенталинский'!P32</f>
        <v>36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4" sqref="X34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833752.29999999993</v>
      </c>
      <c r="Q21" s="21">
        <f t="shared" ref="Q21:R21" si="0">Q22+Q26+Q27+Q28+Q29</f>
        <v>735935.5</v>
      </c>
      <c r="R21" s="21">
        <f t="shared" si="0"/>
        <v>97816.800000000017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815816.6</v>
      </c>
      <c r="Q22" s="21">
        <f t="shared" ref="Q22:R22" si="1">Q23+Q24+Q25</f>
        <v>735897.9</v>
      </c>
      <c r="R22" s="21">
        <f t="shared" si="1"/>
        <v>79918.700000000012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50544.2</v>
      </c>
      <c r="Q23" s="22">
        <v>37490.6</v>
      </c>
      <c r="R23" s="22">
        <v>13053.6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765272.4</v>
      </c>
      <c r="Q24" s="22">
        <v>698407.3</v>
      </c>
      <c r="R24" s="22">
        <v>66865.100000000006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2202.6</v>
      </c>
      <c r="Q26" s="22">
        <v>12.6</v>
      </c>
      <c r="R26" s="22">
        <v>2190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15733.1</v>
      </c>
      <c r="Q27" s="22">
        <v>25</v>
      </c>
      <c r="R27" s="22">
        <v>15708.1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4213.2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6198.5</v>
      </c>
    </row>
    <row r="32" spans="1:18" ht="50.1" customHeight="1" x14ac:dyDescent="0.2">
      <c r="A32" s="6" t="s">
        <v>20</v>
      </c>
      <c r="O32" s="7">
        <v>12</v>
      </c>
      <c r="P32" s="19">
        <v>15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303918</v>
      </c>
      <c r="Q21" s="21">
        <f t="shared" ref="Q21:R21" si="0">Q22+Q26+Q27+Q28+Q29</f>
        <v>273056.7</v>
      </c>
      <c r="R21" s="21">
        <f t="shared" si="0"/>
        <v>30861.3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299982.8</v>
      </c>
      <c r="Q22" s="21">
        <f t="shared" ref="Q22:R22" si="1">Q23+Q24+Q25</f>
        <v>272756.7</v>
      </c>
      <c r="R22" s="21">
        <f t="shared" si="1"/>
        <v>27226.1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18115.5</v>
      </c>
      <c r="Q23" s="22">
        <v>15360.5</v>
      </c>
      <c r="R23" s="22">
        <v>2755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281867.3</v>
      </c>
      <c r="Q24" s="22">
        <v>257396.2</v>
      </c>
      <c r="R24" s="22">
        <v>24471.1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1063.2</v>
      </c>
      <c r="Q26" s="22">
        <v>300</v>
      </c>
      <c r="R26" s="22">
        <v>763.2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2872</v>
      </c>
      <c r="Q27" s="22">
        <v>0</v>
      </c>
      <c r="R27" s="22">
        <v>2872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591.6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1713.6</v>
      </c>
    </row>
    <row r="32" spans="1:18" ht="50.1" customHeight="1" x14ac:dyDescent="0.2">
      <c r="A32" s="6" t="s">
        <v>20</v>
      </c>
      <c r="O32" s="7">
        <v>12</v>
      </c>
      <c r="P32" s="19">
        <v>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302900.2</v>
      </c>
      <c r="Q21" s="21">
        <f t="shared" ref="Q21:R21" si="0">Q22+Q26+Q27+Q28+Q29</f>
        <v>279865.59999999998</v>
      </c>
      <c r="R21" s="21">
        <f t="shared" si="0"/>
        <v>23034.6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300225.10000000003</v>
      </c>
      <c r="Q22" s="21">
        <f t="shared" ref="Q22:R22" si="1">Q23+Q24+Q25</f>
        <v>279865.59999999998</v>
      </c>
      <c r="R22" s="21">
        <f t="shared" si="1"/>
        <v>20359.5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18993.7</v>
      </c>
      <c r="Q23" s="22">
        <v>16200.6</v>
      </c>
      <c r="R23" s="22">
        <v>2793.1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281231.40000000002</v>
      </c>
      <c r="Q24" s="22">
        <v>263665</v>
      </c>
      <c r="R24" s="22">
        <v>17566.400000000001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313.3</v>
      </c>
      <c r="Q26" s="22">
        <v>0</v>
      </c>
      <c r="R26" s="22">
        <v>313.3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2361.8000000000002</v>
      </c>
      <c r="Q27" s="22">
        <v>0</v>
      </c>
      <c r="R27" s="22">
        <v>2361.8000000000002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54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437.2</v>
      </c>
    </row>
    <row r="32" spans="1:18" ht="50.1" customHeight="1" x14ac:dyDescent="0.2">
      <c r="A32" s="6" t="s">
        <v>20</v>
      </c>
      <c r="O32" s="7">
        <v>12</v>
      </c>
      <c r="P32" s="19"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V36" sqref="V3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Исаклинский'!P21+'м.р. Камышлинский'!P21+'м.р. Клявлинский'!P21+'м.р. Похвистневский'!P21+'г. Похвистнево'!P21</f>
        <v>1867596.1</v>
      </c>
      <c r="Q21" s="25">
        <f>'м.р. Исаклинский'!Q21+'м.р. Камышлинский'!Q21+'м.р. Клявлинский'!Q21+'м.р. Похвистневский'!Q21+'г. Похвистнево'!Q21</f>
        <v>1409949.0999999999</v>
      </c>
      <c r="R21" s="25">
        <f>'м.р. Исаклинский'!R21+'м.р. Камышлинский'!R21+'м.р. Клявлинский'!R21+'м.р. Похвистневский'!R21+'г. Похвистнево'!R21</f>
        <v>457647.00000000006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Исаклинский'!P22+'м.р. Камышлинский'!P22+'м.р. Клявлинский'!P22+'м.р. Похвистневский'!P22+'г. Похвистнево'!P22</f>
        <v>1833593.3</v>
      </c>
      <c r="Q22" s="25">
        <f>'м.р. Исаклинский'!Q22+'м.р. Камышлинский'!Q22+'м.р. Клявлинский'!Q22+'м.р. Похвистневский'!Q22+'г. Похвистнево'!Q22</f>
        <v>1398587.5</v>
      </c>
      <c r="R22" s="25">
        <f>'м.р. Исаклинский'!R22+'м.р. Камышлинский'!R22+'м.р. Клявлинский'!R22+'м.р. Похвистневский'!R22+'г. Похвистнево'!R22</f>
        <v>435005.80000000005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Исаклинский'!P23+'м.р. Камышлинский'!P23+'м.р. Клявлинский'!P23+'м.р. Похвистневский'!P23+'г. Похвистнево'!P23</f>
        <v>108214.2</v>
      </c>
      <c r="Q23" s="24">
        <f>'м.р. Исаклинский'!Q23+'м.р. Камышлинский'!Q23+'м.р. Клявлинский'!Q23+'м.р. Похвистневский'!Q23+'г. Похвистнево'!Q23</f>
        <v>87518.299999999988</v>
      </c>
      <c r="R23" s="24">
        <f>'м.р. Исаклинский'!R23+'м.р. Камышлинский'!R23+'м.р. Клявлинский'!R23+'м.р. Похвистневский'!R23+'г. Похвистнево'!R23</f>
        <v>20695.900000000001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Исаклинский'!P24+'м.р. Камышлинский'!P24+'м.р. Клявлинский'!P24+'м.р. Похвистневский'!P24+'г. Похвистнево'!P24</f>
        <v>1725379.1</v>
      </c>
      <c r="Q24" s="24">
        <f>'м.р. Исаклинский'!Q24+'м.р. Камышлинский'!Q24+'м.р. Клявлинский'!Q24+'м.р. Похвистневский'!Q24+'г. Похвистнево'!Q24</f>
        <v>1311069.2</v>
      </c>
      <c r="R24" s="24">
        <f>'м.р. Исаклинский'!R24+'м.р. Камышлинский'!R24+'м.р. Клявлинский'!R24+'м.р. Похвистневский'!R24+'г. Похвистнево'!R24</f>
        <v>414309.9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Исаклинский'!P25+'м.р. Камышлинский'!P25+'м.р. Клявлинский'!P25+'м.р. Похвистневский'!P25+'г. Похвистнево'!P25</f>
        <v>0</v>
      </c>
      <c r="Q25" s="24">
        <f>'м.р. Исаклинский'!Q25+'м.р. Камышлинский'!Q25+'м.р. Клявлинский'!Q25+'м.р. Похвистневский'!Q25+'г. Похвистнево'!Q25</f>
        <v>0</v>
      </c>
      <c r="R25" s="24">
        <f>'м.р. Исаклинский'!R25+'м.р. Камышлинский'!R25+'м.р. Клявлинский'!R25+'м.р. Похвистневский'!R25+'г. Похвистнево'!R25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Исаклинский'!P26+'м.р. Камышлинский'!P26+'м.р. Клявлинский'!P26+'м.р. Похвистневский'!P26+'г. Похвистнево'!P26</f>
        <v>5483.6</v>
      </c>
      <c r="Q26" s="24">
        <f>'м.р. Исаклинский'!Q26+'м.р. Камышлинский'!Q26+'м.р. Клявлинский'!Q26+'м.р. Похвистневский'!Q26+'г. Похвистнево'!Q26</f>
        <v>4304.6000000000004</v>
      </c>
      <c r="R26" s="24">
        <f>'м.р. Исаклинский'!R26+'м.р. Камышлинский'!R26+'м.р. Клявлинский'!R26+'м.р. Похвистневский'!R26+'г. Похвистнево'!R26</f>
        <v>1179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Исаклинский'!P27+'м.р. Камышлинский'!P27+'м.р. Клявлинский'!P27+'м.р. Похвистневский'!P27+'г. Похвистнево'!P27</f>
        <v>28519.200000000001</v>
      </c>
      <c r="Q27" s="24">
        <f>'м.р. Исаклинский'!Q27+'м.р. Камышлинский'!Q27+'м.р. Клявлинский'!Q27+'м.р. Похвистневский'!Q27+'г. Похвистнево'!Q27</f>
        <v>7057</v>
      </c>
      <c r="R27" s="24">
        <f>'м.р. Исаклинский'!R27+'м.р. Камышлинский'!R27+'м.р. Клявлинский'!R27+'м.р. Похвистневский'!R27+'г. Похвистнево'!R27</f>
        <v>21462.199999999997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Исаклинский'!P28+'м.р. Камышлинский'!P28+'м.р. Клявлинский'!P28+'м.р. Похвистневский'!P28+'г. Похвистнево'!P28</f>
        <v>0</v>
      </c>
      <c r="Q28" s="24">
        <f>'м.р. Исаклинский'!Q28+'м.р. Камышлинский'!Q28+'м.р. Клявлинский'!Q28+'м.р. Похвистневский'!Q28+'г. Похвистнево'!Q28</f>
        <v>0</v>
      </c>
      <c r="R28" s="24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Исаклинский'!P29+'м.р. Камышлинский'!P29+'м.р. Клявлинский'!P29+'м.р. Похвистневский'!P29+'г. Похвистнево'!P29</f>
        <v>0</v>
      </c>
      <c r="Q29" s="24">
        <f>'м.р. Исаклинский'!Q29+'м.р. Камышлинский'!Q29+'м.р. Клявлинский'!Q29+'м.р. Похвистневский'!Q29+'г. Похвистнево'!Q29</f>
        <v>0</v>
      </c>
      <c r="R29" s="24">
        <f>'м.р. Исаклинский'!R29+'м.р. Камышлинский'!R29+'м.р. Клявлинский'!R29+'м.р. Похвистневский'!R29+'г. Похвистнево'!R29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Исаклинский'!P30+'м.р. Камышлинский'!P30+'м.р. Клявлинский'!P30+'м.р. Похвистневский'!P30+'г. Похвистнево'!P30</f>
        <v>2269.6999999999998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Исаклинский'!P31+'м.р. Камышлинский'!P31+'м.р. Клявлинский'!P31+'м.р. Похвистневский'!P31+'г. Похвистнево'!P31</f>
        <v>2845.6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Исаклинский'!P32+'м.р. Камышлинский'!P32+'м.р. Клявлинский'!P32+'м.р. Похвистневский'!P32+'г. Похвистнево'!P32</f>
        <v>38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272543.60000000003</v>
      </c>
      <c r="Q21" s="21">
        <f t="shared" ref="Q21:R21" si="0">Q22+Q26+Q27+Q28+Q29</f>
        <v>207452.1</v>
      </c>
      <c r="R21" s="21">
        <f t="shared" si="0"/>
        <v>65091.499999999993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266091.40000000002</v>
      </c>
      <c r="Q22" s="21">
        <f t="shared" ref="Q22:R22" si="1">Q23+Q24+Q25</f>
        <v>206676.1</v>
      </c>
      <c r="R22" s="21">
        <f t="shared" si="1"/>
        <v>59415.299999999996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16564.3</v>
      </c>
      <c r="Q23" s="22">
        <v>14202.999999999998</v>
      </c>
      <c r="R23" s="22">
        <v>2361.2999999999997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249527.1</v>
      </c>
      <c r="Q24" s="22">
        <v>192473.1</v>
      </c>
      <c r="R24" s="22">
        <v>57053.999999999993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907</v>
      </c>
      <c r="Q26" s="22">
        <v>640</v>
      </c>
      <c r="R26" s="22">
        <v>267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5545.2</v>
      </c>
      <c r="Q27" s="22">
        <v>136</v>
      </c>
      <c r="R27" s="22">
        <v>5409.2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178.10000000000002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176.1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V23" sqref="V2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'г.о. Кинель'!P21+'м.р. Кинельский'!P21</f>
        <v>1628997.7000000002</v>
      </c>
      <c r="Q21" s="25">
        <f>'г.о. Кинель'!Q21+'м.р. Кинельский'!Q21</f>
        <v>1486910.1999999997</v>
      </c>
      <c r="R21" s="25">
        <f>'г.о. Кинель'!R21+'м.р. Кинельский'!R21</f>
        <v>142087.5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'г.о. Кинель'!P22+'м.р. Кинельский'!P22</f>
        <v>1582933.1</v>
      </c>
      <c r="Q22" s="25">
        <f>'г.о. Кинель'!Q22+'м.р. Кинельский'!Q22</f>
        <v>1442201.7999999998</v>
      </c>
      <c r="R22" s="25">
        <f>'г.о. Кинель'!R22+'м.р. Кинельский'!R22</f>
        <v>140731.29999999999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'г.о. Кинель'!P23+'м.р. Кинельский'!P23</f>
        <v>108000.2</v>
      </c>
      <c r="Q23" s="24">
        <f>'г.о. Кинель'!Q23+'м.р. Кинельский'!Q23</f>
        <v>73805.799999999988</v>
      </c>
      <c r="R23" s="24">
        <f>'г.о. Кинель'!R23+'м.р. Кинельский'!R23</f>
        <v>34194.400000000001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'г.о. Кинель'!P24+'м.р. Кинельский'!P24</f>
        <v>1474932.9</v>
      </c>
      <c r="Q24" s="24">
        <f>'г.о. Кинель'!Q24+'м.р. Кинельский'!Q24</f>
        <v>1368396</v>
      </c>
      <c r="R24" s="24">
        <f>'г.о. Кинель'!R24+'м.р. Кинельский'!R24</f>
        <v>106536.9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'г.о. Кинель'!P25+'м.р. Кинельский'!P25</f>
        <v>0</v>
      </c>
      <c r="Q25" s="24">
        <f>'г.о. Кинель'!Q25+'м.р. Кинельский'!Q25</f>
        <v>0</v>
      </c>
      <c r="R25" s="24">
        <f>'г.о. Кинель'!R25+'м.р. Кинельский'!R25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'г.о. Кинель'!P26+'м.р. Кинельский'!P26</f>
        <v>1175.6999999999998</v>
      </c>
      <c r="Q26" s="24">
        <f>'г.о. Кинель'!Q26+'м.р. Кинельский'!Q26</f>
        <v>94.5</v>
      </c>
      <c r="R26" s="24">
        <f>'г.о. Кинель'!R26+'м.р. Кинельский'!R26</f>
        <v>1081.2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'г.о. Кинель'!P27+'м.р. Кинельский'!P27</f>
        <v>44673</v>
      </c>
      <c r="Q27" s="24">
        <f>'г.о. Кинель'!Q27+'м.р. Кинельский'!Q27</f>
        <v>44613.9</v>
      </c>
      <c r="R27" s="24">
        <f>'г.о. Кинель'!R27+'м.р. Кинельский'!R27</f>
        <v>59.1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'г.о. Кинель'!P28+'м.р. Кинельский'!P28</f>
        <v>215.89999999999998</v>
      </c>
      <c r="Q28" s="24">
        <f>'г.о. Кинель'!Q28+'м.р. Кинельский'!Q28</f>
        <v>0</v>
      </c>
      <c r="R28" s="24">
        <f>'г.о. Кинель'!R28+'м.р. Кинельский'!R28</f>
        <v>215.89999999999998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'г.о. Кинель'!P29+'м.р. Кинельский'!P29</f>
        <v>0</v>
      </c>
      <c r="Q29" s="24">
        <f>'г.о. Кинель'!Q29+'м.р. Кинельский'!Q29</f>
        <v>0</v>
      </c>
      <c r="R29" s="24">
        <f>'г.о. Кинель'!R29+'м.р. Кинельский'!R29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'г.о. Кинель'!P30+'м.р. Кинельский'!P30</f>
        <v>6644.2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'г.о. Кинель'!P31+'м.р. Кинельский'!P31</f>
        <v>6961.2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'г.о. Кинель'!P32+'м.р. Кинельский'!P32</f>
        <v>29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240577.19999999998</v>
      </c>
      <c r="Q21" s="21">
        <f t="shared" ref="Q21:R21" si="0">Q22+Q26+Q27+Q28+Q29</f>
        <v>172876.19999999998</v>
      </c>
      <c r="R21" s="21">
        <f t="shared" si="0"/>
        <v>67701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237199.19999999998</v>
      </c>
      <c r="Q22" s="21">
        <f t="shared" ref="Q22:R22" si="1">Q23+Q24+Q25</f>
        <v>171786.4</v>
      </c>
      <c r="R22" s="21">
        <f t="shared" si="1"/>
        <v>65412.800000000003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13569</v>
      </c>
      <c r="Q23" s="22">
        <v>11374.5</v>
      </c>
      <c r="R23" s="22">
        <v>2194.5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223630.19999999998</v>
      </c>
      <c r="Q24" s="22">
        <v>160411.9</v>
      </c>
      <c r="R24" s="22">
        <v>63218.3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453.5</v>
      </c>
      <c r="Q26" s="22">
        <v>0</v>
      </c>
      <c r="R26" s="22">
        <v>453.5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2924.5000000000005</v>
      </c>
      <c r="Q27" s="22">
        <v>1089.8</v>
      </c>
      <c r="R27" s="22">
        <v>1834.6999999999998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2.8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5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265127</v>
      </c>
      <c r="Q21" s="21">
        <f t="shared" ref="Q21:R21" si="0">Q22+Q26+Q27+Q28+Q29</f>
        <v>213490.6</v>
      </c>
      <c r="R21" s="21">
        <f t="shared" si="0"/>
        <v>51636.4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257694.69999999998</v>
      </c>
      <c r="Q22" s="21">
        <f t="shared" ref="Q22:R22" si="1">Q23+Q24+Q25</f>
        <v>209966.2</v>
      </c>
      <c r="R22" s="21">
        <f t="shared" si="1"/>
        <v>47728.5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14772.400000000001</v>
      </c>
      <c r="Q23" s="22">
        <v>12412.6</v>
      </c>
      <c r="R23" s="22">
        <v>2359.8000000000002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242922.3</v>
      </c>
      <c r="Q24" s="22">
        <v>197553.6</v>
      </c>
      <c r="R24" s="22">
        <v>45368.7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7432.3</v>
      </c>
      <c r="Q27" s="22">
        <v>3524.4</v>
      </c>
      <c r="R27" s="22">
        <v>3907.9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17.399999999999999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65.7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587815.1</v>
      </c>
      <c r="Q21" s="21">
        <f t="shared" ref="Q21:R21" si="0">Q22+Q26+Q27+Q28+Q29</f>
        <v>430806.6</v>
      </c>
      <c r="R21" s="21">
        <f t="shared" si="0"/>
        <v>157008.5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583770.4</v>
      </c>
      <c r="Q22" s="21">
        <f t="shared" ref="Q22:R22" si="1">Q23+Q24+Q25</f>
        <v>430455.1</v>
      </c>
      <c r="R22" s="21">
        <f t="shared" si="1"/>
        <v>153315.29999999999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35881.5</v>
      </c>
      <c r="Q23" s="22">
        <v>30885.1</v>
      </c>
      <c r="R23" s="22">
        <v>4996.4000000000005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547888.9</v>
      </c>
      <c r="Q24" s="22">
        <v>399570</v>
      </c>
      <c r="R24" s="22">
        <v>148318.9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785.69999999999993</v>
      </c>
      <c r="Q26" s="22">
        <v>351.5</v>
      </c>
      <c r="R26" s="22">
        <v>434.2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3259.0000000000005</v>
      </c>
      <c r="Q27" s="22">
        <v>0</v>
      </c>
      <c r="R27" s="22">
        <v>3259.0000000000005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4.2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255.20000000000005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W27" sqref="W2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501533.20000000007</v>
      </c>
      <c r="Q21" s="21">
        <f t="shared" ref="Q21:R21" si="0">Q22+Q26+Q27+Q28+Q29</f>
        <v>385323.59999999992</v>
      </c>
      <c r="R21" s="21">
        <f t="shared" si="0"/>
        <v>116209.60000000002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488837.60000000003</v>
      </c>
      <c r="Q22" s="21">
        <f t="shared" ref="Q22:R22" si="1">Q23+Q24+Q25</f>
        <v>379703.69999999995</v>
      </c>
      <c r="R22" s="21">
        <f t="shared" si="1"/>
        <v>109133.90000000002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27427</v>
      </c>
      <c r="Q23" s="22">
        <v>18643.099999999999</v>
      </c>
      <c r="R23" s="22">
        <v>8783.9000000000015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461410.60000000003</v>
      </c>
      <c r="Q24" s="22">
        <v>361060.6</v>
      </c>
      <c r="R24" s="22">
        <v>100350.00000000001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3337.4000000000005</v>
      </c>
      <c r="Q26" s="22">
        <v>3313.1000000000004</v>
      </c>
      <c r="R26" s="22">
        <v>24.3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9358.2000000000007</v>
      </c>
      <c r="Q27" s="22">
        <v>2306.8000000000002</v>
      </c>
      <c r="R27" s="22">
        <v>7051.4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2067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2345.7999999999997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37" sqref="U3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Елховский'!P21+'м.р. Кошкинский'!P21+'м.р. Красноярский'!P21</f>
        <v>1732663.9000000001</v>
      </c>
      <c r="Q21" s="25">
        <f>'м.р. Елховский'!Q21+'м.р. Кошкинский'!Q21+'м.р. Красноярский'!Q21</f>
        <v>1508340.6</v>
      </c>
      <c r="R21" s="25">
        <f>'м.р. Елховский'!R21+'м.р. Кошкинский'!R21+'м.р. Красноярский'!R21</f>
        <v>224323.3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Елховский'!P22+'м.р. Кошкинский'!P22+'м.р. Красноярский'!P22</f>
        <v>1685768.6</v>
      </c>
      <c r="Q22" s="25">
        <f>'м.р. Елховский'!Q22+'м.р. Кошкинский'!Q22+'м.р. Красноярский'!Q22</f>
        <v>1508137.5</v>
      </c>
      <c r="R22" s="25">
        <f>'м.р. Елховский'!R22+'м.р. Кошкинский'!R22+'м.р. Красноярский'!R22</f>
        <v>177631.09999999998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Елховский'!P23+'м.р. Кошкинский'!P23+'м.р. Красноярский'!P23</f>
        <v>114461.20000000001</v>
      </c>
      <c r="Q23" s="24">
        <f>'м.р. Елховский'!Q23+'м.р. Кошкинский'!Q23+'м.р. Красноярский'!Q23</f>
        <v>86452.9</v>
      </c>
      <c r="R23" s="24">
        <f>'м.р. Елховский'!R23+'м.р. Кошкинский'!R23+'м.р. Красноярский'!R23</f>
        <v>28008.300000000003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Елховский'!P24+'м.р. Кошкинский'!P24+'м.р. Красноярский'!P24</f>
        <v>1571307.4</v>
      </c>
      <c r="Q24" s="24">
        <f>'м.р. Елховский'!Q24+'м.р. Кошкинский'!Q24+'м.р. Красноярский'!Q24</f>
        <v>1421684.6</v>
      </c>
      <c r="R24" s="24">
        <f>'м.р. Елховский'!R24+'м.р. Кошкинский'!R24+'м.р. Красноярский'!R24</f>
        <v>149622.79999999999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Елховский'!P25+'м.р. Кошкинский'!P25+'м.р. Красноярский'!P25</f>
        <v>0</v>
      </c>
      <c r="Q25" s="24">
        <f>'м.р. Елховский'!Q25+'м.р. Кошкинский'!Q25+'м.р. Красноярский'!Q25</f>
        <v>0</v>
      </c>
      <c r="R25" s="24">
        <f>'м.р. Елховский'!R25+'м.р. Кошкинский'!R25+'м.р. Красноярский'!R25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Елховский'!P26+'м.р. Кошкинский'!P26+'м.р. Красноярский'!P26</f>
        <v>248.8</v>
      </c>
      <c r="Q26" s="24">
        <f>'м.р. Елховский'!Q26+'м.р. Кошкинский'!Q26+'м.р. Красноярский'!Q26</f>
        <v>203.1</v>
      </c>
      <c r="R26" s="24">
        <f>'м.р. Елховский'!R26+'м.р. Кошкинский'!R26+'м.р. Красноярский'!R26</f>
        <v>45.7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Елховский'!P27+'м.р. Кошкинский'!P27+'м.р. Красноярский'!P27</f>
        <v>46646.5</v>
      </c>
      <c r="Q27" s="24">
        <f>'м.р. Елховский'!Q27+'м.р. Кошкинский'!Q27+'м.р. Красноярский'!Q27</f>
        <v>0</v>
      </c>
      <c r="R27" s="24">
        <f>'м.р. Елховский'!R27+'м.р. Кошкинский'!R27+'м.р. Красноярский'!R27</f>
        <v>46646.5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Елховский'!P28+'м.р. Кошкинский'!P28+'м.р. Красноярский'!P28</f>
        <v>0</v>
      </c>
      <c r="Q28" s="24">
        <f>'м.р. Елховский'!Q28+'м.р. Кошкинский'!Q28+'м.р. Красноярский'!Q28</f>
        <v>0</v>
      </c>
      <c r="R28" s="24">
        <f>'м.р. Елховский'!R28+'м.р. Кошкинский'!R28+'м.р. Красноярский'!R28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Елховский'!P29+'м.р. Кошкинский'!P29+'м.р. Красноярский'!P29</f>
        <v>0</v>
      </c>
      <c r="Q29" s="24">
        <f>'м.р. Елховский'!Q29+'м.р. Кошкинский'!Q29+'м.р. Красноярский'!Q29</f>
        <v>0</v>
      </c>
      <c r="R29" s="24">
        <f>'м.р. Елховский'!R29+'м.р. Кошкинский'!R29+'м.р. Красноярский'!R29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Елховский'!P30+'м.р. Кошкинский'!P30+'м.р. Красноярский'!P30</f>
        <v>4787.1000000000004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Елховский'!P31+'м.р. Кошкинский'!P31+'м.р. Красноярский'!P31</f>
        <v>5843.6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Елховский'!P32+'м.р. Кошкинский'!P32+'м.р. Красноярский'!P32</f>
        <v>39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165963.70000000001</v>
      </c>
      <c r="Q21" s="27">
        <f>Q22+Q26+Q27+Q28+Q29</f>
        <v>152093.1</v>
      </c>
      <c r="R21" s="27">
        <f>R22+R26+R27+R28+R29</f>
        <v>13870.6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164232.70000000001</v>
      </c>
      <c r="Q22" s="27">
        <f>Q23+Q24+Q25</f>
        <v>152093.1</v>
      </c>
      <c r="R22" s="27">
        <f>R23+R24+R25</f>
        <v>12139.6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12081.7</v>
      </c>
      <c r="Q23" s="22">
        <v>10134</v>
      </c>
      <c r="R23" s="22">
        <v>1947.7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152151</v>
      </c>
      <c r="Q24" s="22">
        <v>141959.1</v>
      </c>
      <c r="R24" s="22">
        <v>10191.9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1731</v>
      </c>
      <c r="Q27" s="22">
        <v>0</v>
      </c>
      <c r="R27" s="22">
        <v>1731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121.3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334.3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423161.59999999998</v>
      </c>
      <c r="Q21" s="27">
        <f>Q22+Q26+Q27+Q28+Q29</f>
        <v>380042.2</v>
      </c>
      <c r="R21" s="27">
        <f>R22+R26+R27+R28+R29</f>
        <v>43119.4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416341.3</v>
      </c>
      <c r="Q22" s="27">
        <f>Q23+Q24+Q25</f>
        <v>380042.2</v>
      </c>
      <c r="R22" s="27">
        <f>R23+R24+R25</f>
        <v>36299.1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28259.7</v>
      </c>
      <c r="Q23" s="22">
        <v>22737.5</v>
      </c>
      <c r="R23" s="22">
        <v>5522.2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388081.6</v>
      </c>
      <c r="Q24" s="22">
        <v>357304.7</v>
      </c>
      <c r="R24" s="22">
        <v>30776.9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0</v>
      </c>
      <c r="Q26" s="22">
        <v>0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6820.3</v>
      </c>
      <c r="Q27" s="22">
        <v>0</v>
      </c>
      <c r="R27" s="22">
        <v>6820.3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574.79999999999995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743.7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7">
        <f>P22+P26+P27+P28+P29</f>
        <v>1143538.6000000001</v>
      </c>
      <c r="Q21" s="27">
        <f>Q22+Q26+Q27+Q28+Q29</f>
        <v>976205.3</v>
      </c>
      <c r="R21" s="27">
        <f>R22+R26+R27+R28+R29</f>
        <v>167333.29999999999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7">
        <f>P23+P24+P25</f>
        <v>1105194.6000000001</v>
      </c>
      <c r="Q22" s="27">
        <f>Q23+Q24+Q25</f>
        <v>976002.20000000007</v>
      </c>
      <c r="R22" s="27">
        <f>R23+R24+R25</f>
        <v>129192.4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74119.8</v>
      </c>
      <c r="Q23" s="22">
        <v>53581.4</v>
      </c>
      <c r="R23" s="22">
        <v>20538.400000000001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1031074.8</v>
      </c>
      <c r="Q24" s="22">
        <v>922420.8</v>
      </c>
      <c r="R24" s="22">
        <v>108654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248.8</v>
      </c>
      <c r="Q26" s="22">
        <v>203.1</v>
      </c>
      <c r="R26" s="22">
        <v>45.7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38095.199999999997</v>
      </c>
      <c r="Q27" s="22">
        <v>0</v>
      </c>
      <c r="R27" s="22">
        <v>38095.199999999997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4091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4765.6000000000004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Ставропольский'!P21+'г. Жигулевск'!P21</f>
        <v>2449905.1</v>
      </c>
      <c r="Q21" s="25">
        <f>'м.р. Ставропольский'!Q21+'г. Жигулевск'!Q21</f>
        <v>2314673.2000000002</v>
      </c>
      <c r="R21" s="25">
        <f>'м.р. Ставропольский'!R21+'г. Жигулевск'!R21</f>
        <v>135231.9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Ставропольский'!P22+'г. Жигулевск'!P22</f>
        <v>2370560.2999999998</v>
      </c>
      <c r="Q22" s="25">
        <f>'м.р. Ставропольский'!Q22+'г. Жигулевск'!Q22</f>
        <v>2299097.7000000002</v>
      </c>
      <c r="R22" s="25">
        <f>'м.р. Ставропольский'!R22+'г. Жигулевск'!R22</f>
        <v>71462.600000000006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Ставропольский'!P23+'г. Жигулевск'!P23</f>
        <v>150384.9</v>
      </c>
      <c r="Q23" s="24">
        <f>'м.р. Ставропольский'!Q23+'г. Жигулевск'!Q23</f>
        <v>104648.79999999999</v>
      </c>
      <c r="R23" s="24">
        <f>'м.р. Ставропольский'!R23+'г. Жигулевск'!R23</f>
        <v>45736.1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Ставропольский'!P24+'г. Жигулевск'!P24</f>
        <v>2220175.4</v>
      </c>
      <c r="Q24" s="24">
        <f>'м.р. Ставропольский'!Q24+'г. Жигулевск'!Q24</f>
        <v>2194448.9</v>
      </c>
      <c r="R24" s="24">
        <f>'м.р. Ставропольский'!R24+'г. Жигулевск'!R24</f>
        <v>25726.5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Ставропольский'!P25+'г. Жигулевск'!P25</f>
        <v>0</v>
      </c>
      <c r="Q25" s="24">
        <f>'м.р. Ставропольский'!Q25+'г. Жигулевск'!Q25</f>
        <v>0</v>
      </c>
      <c r="R25" s="24">
        <f>'м.р. Ставропольский'!R25+'г. Жигулевск'!R25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Ставропольский'!P26+'г. Жигулевск'!P26</f>
        <v>632.40000000000009</v>
      </c>
      <c r="Q26" s="24">
        <f>'м.р. Ставропольский'!Q26+'г. Жигулевск'!Q26</f>
        <v>0</v>
      </c>
      <c r="R26" s="24">
        <f>'м.р. Ставропольский'!R26+'г. Жигулевск'!R26</f>
        <v>632.40000000000009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Ставропольский'!P27+'г. Жигулевск'!P27</f>
        <v>76812.899999999994</v>
      </c>
      <c r="Q27" s="24">
        <f>'м.р. Ставропольский'!Q27+'г. Жигулевск'!Q27</f>
        <v>15575.5</v>
      </c>
      <c r="R27" s="24">
        <f>'м.р. Ставропольский'!R27+'г. Жигулевск'!R27</f>
        <v>61237.4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Ставропольский'!P28+'г. Жигулевск'!P28</f>
        <v>1899.5</v>
      </c>
      <c r="Q28" s="24">
        <f>'м.р. Ставропольский'!Q28+'г. Жигулевск'!Q28</f>
        <v>0</v>
      </c>
      <c r="R28" s="24">
        <f>'м.р. Ставропольский'!R28+'г. Жигулевск'!R28</f>
        <v>1899.5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Ставропольский'!P29+'г. Жигулевск'!P29</f>
        <v>0</v>
      </c>
      <c r="Q29" s="24">
        <f>'м.р. Ставропольский'!Q29+'г. Жигулевск'!Q29</f>
        <v>0</v>
      </c>
      <c r="R29" s="24">
        <f>'м.р. Ставропольский'!R29+'г. Жигулевск'!R29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Ставропольский'!P30+'г. Жигулевск'!P30</f>
        <v>21718.9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Ставропольский'!P31+'г. Жигулевск'!P31</f>
        <v>22974.9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Ставропольский'!P32+'г. Жигулевск'!P32</f>
        <v>37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T30" sqref="T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26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26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26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29">
        <v>1</v>
      </c>
      <c r="P21" s="42">
        <v>1310544.8999999999</v>
      </c>
      <c r="Q21" s="42">
        <v>1237206.5</v>
      </c>
      <c r="R21" s="42">
        <v>73338.399999999994</v>
      </c>
      <c r="T21" s="18"/>
      <c r="U21" s="18"/>
      <c r="V21" s="18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29">
        <v>2</v>
      </c>
      <c r="P22" s="42">
        <v>1265186.8999999999</v>
      </c>
      <c r="Q22" s="42">
        <v>1221631</v>
      </c>
      <c r="R22" s="42">
        <v>43555.9</v>
      </c>
      <c r="T22" s="18"/>
      <c r="U22" s="18"/>
      <c r="V22" s="18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9">
        <v>3</v>
      </c>
      <c r="P23" s="43">
        <v>88765</v>
      </c>
      <c r="Q23" s="43">
        <v>60889.2</v>
      </c>
      <c r="R23" s="43">
        <v>27875.8</v>
      </c>
      <c r="T23" s="18"/>
      <c r="U23" s="18"/>
      <c r="V23" s="18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29">
        <v>4</v>
      </c>
      <c r="P24" s="43">
        <v>1176421.8999999999</v>
      </c>
      <c r="Q24" s="43">
        <v>1160741.8</v>
      </c>
      <c r="R24" s="43">
        <v>15680.1</v>
      </c>
      <c r="T24" s="18"/>
      <c r="U24" s="18"/>
      <c r="V24" s="18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29">
        <v>5</v>
      </c>
      <c r="P25" s="43">
        <v>0</v>
      </c>
      <c r="Q25" s="43">
        <v>0</v>
      </c>
      <c r="R25" s="43">
        <v>0</v>
      </c>
      <c r="T25" s="18"/>
      <c r="U25" s="18"/>
      <c r="V25" s="18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29">
        <v>6</v>
      </c>
      <c r="P26" s="43">
        <v>220.3</v>
      </c>
      <c r="Q26" s="43">
        <v>0</v>
      </c>
      <c r="R26" s="43">
        <v>220.3</v>
      </c>
      <c r="T26" s="18"/>
      <c r="U26" s="18"/>
      <c r="V26" s="18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29">
        <v>7</v>
      </c>
      <c r="P27" s="43">
        <v>44148.2</v>
      </c>
      <c r="Q27" s="43">
        <v>15575.5</v>
      </c>
      <c r="R27" s="43">
        <v>28572.7</v>
      </c>
      <c r="T27" s="18"/>
      <c r="U27" s="18"/>
      <c r="V27" s="18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9">
        <v>8</v>
      </c>
      <c r="P28" s="43">
        <v>989.5</v>
      </c>
      <c r="Q28" s="43">
        <v>0</v>
      </c>
      <c r="R28" s="43">
        <v>989.5</v>
      </c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9">
        <v>9</v>
      </c>
      <c r="P29" s="43">
        <v>0</v>
      </c>
      <c r="Q29" s="43">
        <v>0</v>
      </c>
      <c r="R29" s="43">
        <v>0</v>
      </c>
      <c r="T29" s="18"/>
      <c r="U29" s="18"/>
      <c r="V29" s="18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4">
        <v>13828.4</v>
      </c>
      <c r="Q30" s="20"/>
      <c r="R30" s="20"/>
      <c r="T30" s="18"/>
      <c r="U30" s="18"/>
      <c r="V30" s="18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4">
        <v>15935.4</v>
      </c>
      <c r="Q31" s="20"/>
      <c r="R31" s="20"/>
      <c r="T31" s="18"/>
      <c r="U31" s="18"/>
      <c r="V31" s="18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44">
        <v>25</v>
      </c>
      <c r="Q32" s="20"/>
      <c r="R32" s="20"/>
      <c r="T32" s="18"/>
      <c r="U32" s="18"/>
      <c r="V32" s="18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1021600.5000000001</v>
      </c>
      <c r="Q21" s="21">
        <f t="shared" ref="Q21:R21" si="0">Q22+Q26+Q27+Q28+Q29</f>
        <v>926083.49999999988</v>
      </c>
      <c r="R21" s="21">
        <f t="shared" si="0"/>
        <v>95517.000000000015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989438.6</v>
      </c>
      <c r="Q22" s="21">
        <f t="shared" ref="Q22:R22" si="1">Q23+Q24+Q25</f>
        <v>894579.29999999993</v>
      </c>
      <c r="R22" s="21">
        <f t="shared" si="1"/>
        <v>94859.3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67506.5</v>
      </c>
      <c r="Q23" s="22">
        <v>42064.2</v>
      </c>
      <c r="R23" s="22">
        <v>25442.3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921932.1</v>
      </c>
      <c r="Q24" s="22">
        <v>852515.1</v>
      </c>
      <c r="R24" s="22">
        <v>69417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/>
      <c r="Q25" s="22"/>
      <c r="R25" s="2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585.79999999999995</v>
      </c>
      <c r="Q26" s="22">
        <v>94.5</v>
      </c>
      <c r="R26" s="22">
        <v>491.3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31454.799999999999</v>
      </c>
      <c r="Q27" s="22">
        <v>31409.7</v>
      </c>
      <c r="R27" s="22">
        <v>45.1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121.3</v>
      </c>
      <c r="Q28" s="22"/>
      <c r="R28" s="22">
        <v>121.3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4521.8999999999996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4656.8999999999996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1139360.2000000002</v>
      </c>
      <c r="Q21" s="21">
        <f t="shared" ref="Q21:R21" si="0">Q22+Q26+Q27+Q28+Q29</f>
        <v>1077466.7</v>
      </c>
      <c r="R21" s="21">
        <f t="shared" si="0"/>
        <v>61893.5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1105373.4000000001</v>
      </c>
      <c r="Q22" s="21">
        <f t="shared" ref="Q22:R22" si="1">Q23+Q24+Q25</f>
        <v>1077466.7</v>
      </c>
      <c r="R22" s="21">
        <f t="shared" si="1"/>
        <v>27906.699999999997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61619.9</v>
      </c>
      <c r="Q23" s="22">
        <v>43759.6</v>
      </c>
      <c r="R23" s="22">
        <v>17860.3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1043753.5000000001</v>
      </c>
      <c r="Q24" s="22">
        <v>1033707.1</v>
      </c>
      <c r="R24" s="22">
        <v>10046.399999999998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412.1</v>
      </c>
      <c r="Q26" s="22">
        <v>0</v>
      </c>
      <c r="R26" s="22">
        <v>412.1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32664.7</v>
      </c>
      <c r="Q27" s="22">
        <v>0</v>
      </c>
      <c r="R27" s="22">
        <v>32664.7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910</v>
      </c>
      <c r="Q28" s="22">
        <v>0</v>
      </c>
      <c r="R28" s="22">
        <v>910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2">
        <v>7890.5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2">
        <v>7039.5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T32" sqref="T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Алексеевский'!P21+'м.р. Борский'!P21+'м.р. Нефтегорский'!P21</f>
        <v>1198076.8</v>
      </c>
      <c r="Q21" s="25">
        <f>'м.р. Алексеевский'!Q21+'м.р. Борский'!Q21+'м.р. Нефтегорский'!Q21</f>
        <v>1021403.5</v>
      </c>
      <c r="R21" s="25">
        <f>'м.р. Алексеевский'!R21+'м.р. Борский'!R21+'м.р. Нефтегорский'!R21</f>
        <v>176673.3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Алексеевский'!P22+'м.р. Борский'!P22+'м.р. Нефтегорский'!P22</f>
        <v>1173349.8</v>
      </c>
      <c r="Q22" s="25">
        <f>'м.р. Алексеевский'!Q22+'м.р. Борский'!Q22+'м.р. Нефтегорский'!Q22</f>
        <v>1021345</v>
      </c>
      <c r="R22" s="25">
        <f>'м.р. Алексеевский'!R22+'м.р. Борский'!R22+'м.р. Нефтегорский'!R22</f>
        <v>152004.79999999999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Алексеевский'!P23+'м.р. Борский'!P23+'м.р. Нефтегорский'!P23</f>
        <v>70141.5</v>
      </c>
      <c r="Q23" s="24">
        <f>'м.р. Алексеевский'!Q23+'м.р. Борский'!Q23+'м.р. Нефтегорский'!Q23</f>
        <v>53870.400000000001</v>
      </c>
      <c r="R23" s="24">
        <f>'м.р. Алексеевский'!R23+'м.р. Борский'!R23+'м.р. Нефтегорский'!R23</f>
        <v>16271.099999999999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Алексеевский'!P24+'м.р. Борский'!P24+'м.р. Нефтегорский'!P24</f>
        <v>1103208.3</v>
      </c>
      <c r="Q24" s="24">
        <f>'м.р. Алексеевский'!Q24+'м.р. Борский'!Q24+'м.р. Нефтегорский'!Q24</f>
        <v>967474.60000000009</v>
      </c>
      <c r="R24" s="24">
        <f>'м.р. Алексеевский'!R24+'м.р. Борский'!R24+'м.р. Нефтегорский'!R24</f>
        <v>135733.70000000001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Алексеевский'!P25+'м.р. Борский'!P25+'м.р. Нефтегорский'!P25</f>
        <v>0</v>
      </c>
      <c r="Q25" s="24">
        <f>'м.р. Алексеевский'!Q25+'м.р. Борский'!Q25+'м.р. Нефтегорский'!Q25</f>
        <v>0</v>
      </c>
      <c r="R25" s="24">
        <f>'м.р. Алексеевский'!R25+'м.р. Борский'!R25+'м.р. Нефтегорский'!R25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Алексеевский'!P26+'м.р. Борский'!P26+'м.р. Нефтегорский'!P26</f>
        <v>1159.7</v>
      </c>
      <c r="Q26" s="24">
        <f>'м.р. Алексеевский'!Q26+'м.р. Борский'!Q26+'м.р. Нефтегорский'!Q26</f>
        <v>0</v>
      </c>
      <c r="R26" s="24">
        <f>'м.р. Алексеевский'!R26+'м.р. Борский'!R26+'м.р. Нефтегорский'!R26</f>
        <v>1159.7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Алексеевский'!P27+'м.р. Борский'!P27+'м.р. Нефтегорский'!P27</f>
        <v>23476.300000000003</v>
      </c>
      <c r="Q27" s="24">
        <f>'м.р. Алексеевский'!Q27+'м.р. Борский'!Q27+'м.р. Нефтегорский'!Q27</f>
        <v>58.5</v>
      </c>
      <c r="R27" s="24">
        <f>'м.р. Алексеевский'!R27+'м.р. Борский'!R27+'м.р. Нефтегорский'!R27</f>
        <v>23417.800000000003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Алексеевский'!P28+'м.р. Борский'!P28+'м.р. Нефтегорский'!P28</f>
        <v>91</v>
      </c>
      <c r="Q28" s="24">
        <f>'м.р. Алексеевский'!Q28+'м.р. Борский'!Q28+'м.р. Нефтегорский'!Q28</f>
        <v>0</v>
      </c>
      <c r="R28" s="24">
        <f>'м.р. Алексеевский'!R28+'м.р. Борский'!R28+'м.р. Нефтегорский'!R28</f>
        <v>91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Алексеевский'!P29+'м.р. Борский'!P29+'м.р. Нефтегорский'!P29</f>
        <v>0</v>
      </c>
      <c r="Q29" s="24">
        <f>'м.р. Алексеевский'!Q29+'м.р. Борский'!Q29+'м.р. Нефтегорский'!Q29</f>
        <v>0</v>
      </c>
      <c r="R29" s="24">
        <f>'м.р. Алексеевский'!R29+'м.р. Борский'!R29+'м.р. Нефтегорский'!R29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Алексеевский'!P30+'м.р. Борский'!P30+'м.р. Нефтегорский'!P30</f>
        <v>26.1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Алексеевский'!P31+'м.р. Борский'!P31+'м.р. Нефтегорский'!P31</f>
        <v>20.5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Алексеевский'!P32+'м.р. Борский'!P32+'м.р. Нефтегорский'!P32</f>
        <v>21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0" sqref="X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229048.90000000002</v>
      </c>
      <c r="Q21" s="21">
        <f t="shared" ref="Q21:R21" si="0">Q22+Q26+Q27+Q28+Q29</f>
        <v>191758.4</v>
      </c>
      <c r="R21" s="21">
        <f t="shared" si="0"/>
        <v>37290.499999999993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226489.60000000001</v>
      </c>
      <c r="Q22" s="21">
        <f t="shared" ref="Q22:R22" si="1">Q23+Q24+Q25</f>
        <v>191758.4</v>
      </c>
      <c r="R22" s="21">
        <f t="shared" si="1"/>
        <v>34731.199999999997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13150.599999999999</v>
      </c>
      <c r="Q23" s="22">
        <v>10886.1</v>
      </c>
      <c r="R23" s="22">
        <v>2264.4999999999995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213339</v>
      </c>
      <c r="Q24" s="22">
        <v>180872.3</v>
      </c>
      <c r="R24" s="22">
        <v>32466.7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43.4</v>
      </c>
      <c r="Q26" s="22">
        <v>0</v>
      </c>
      <c r="R26" s="22">
        <v>43.4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2468.6999999999998</v>
      </c>
      <c r="Q27" s="22">
        <v>0</v>
      </c>
      <c r="R27" s="22">
        <v>2468.6999999999998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47.2</v>
      </c>
      <c r="Q28" s="22">
        <v>0</v>
      </c>
      <c r="R28" s="22">
        <v>47.2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0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3" sqref="Y3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449795.9</v>
      </c>
      <c r="Q21" s="21">
        <f t="shared" ref="Q21:R21" si="0">Q22+Q26+Q27+Q28+Q29</f>
        <v>380648.10000000003</v>
      </c>
      <c r="R21" s="21">
        <f t="shared" si="0"/>
        <v>69147.799999999988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442079</v>
      </c>
      <c r="Q22" s="21">
        <f t="shared" ref="Q22:R22" si="1">Q23+Q24+Q25</f>
        <v>380589.60000000003</v>
      </c>
      <c r="R22" s="21">
        <f t="shared" si="1"/>
        <v>61489.399999999994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26245.3</v>
      </c>
      <c r="Q23" s="22">
        <v>20567.100000000002</v>
      </c>
      <c r="R23" s="22">
        <v>5678.2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415833.7</v>
      </c>
      <c r="Q24" s="22">
        <v>360022.50000000006</v>
      </c>
      <c r="R24" s="22">
        <v>55811.199999999997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1067.7</v>
      </c>
      <c r="Q26" s="22">
        <v>0</v>
      </c>
      <c r="R26" s="22">
        <v>1067.7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6632.4000000000005</v>
      </c>
      <c r="Q27" s="22">
        <v>58.5</v>
      </c>
      <c r="R27" s="22">
        <v>6573.9000000000005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16.799999999999997</v>
      </c>
      <c r="Q28" s="22">
        <v>0</v>
      </c>
      <c r="R28" s="22">
        <v>16.799999999999997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7.4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Z31" sqref="Z31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519232</v>
      </c>
      <c r="Q21" s="21">
        <f t="shared" ref="Q21:R21" si="0">Q22+Q26+Q27+Q28+Q29</f>
        <v>448997.00000000006</v>
      </c>
      <c r="R21" s="21">
        <f t="shared" si="0"/>
        <v>70235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504781.2</v>
      </c>
      <c r="Q22" s="21">
        <f t="shared" ref="Q22:R22" si="1">Q23+Q24+Q25</f>
        <v>448997.00000000006</v>
      </c>
      <c r="R22" s="21">
        <f t="shared" si="1"/>
        <v>55784.200000000004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30745.599999999999</v>
      </c>
      <c r="Q23" s="22">
        <v>22417.199999999997</v>
      </c>
      <c r="R23" s="22">
        <v>8328.4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474035.60000000003</v>
      </c>
      <c r="Q24" s="22">
        <v>426579.80000000005</v>
      </c>
      <c r="R24" s="22">
        <v>47455.8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48.6</v>
      </c>
      <c r="Q26" s="22">
        <v>0</v>
      </c>
      <c r="R26" s="22">
        <v>48.6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14375.2</v>
      </c>
      <c r="Q27" s="22">
        <v>0</v>
      </c>
      <c r="R27" s="22">
        <v>14375.2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27</v>
      </c>
      <c r="Q28" s="22">
        <v>0</v>
      </c>
      <c r="R28" s="22">
        <v>27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26.1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13.1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8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32" sqref="P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Безенчукский'!P21+'м.р. Красноармейский'!P21+'м.р. Пестравский'!P21+'м.р.  Приволжский'!P21+'м.р. Хворостянский'!P21+'г. Чапаевск'!P21</f>
        <v>3403907.5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3019895.1</v>
      </c>
      <c r="R21" s="25">
        <f>'м.р. Безенчукский'!R21+'м.р. Красноармейский'!R21+'м.р. Пестравский'!R21+'м.р.  Приволжский'!R21+'м.р. Хворостянский'!R21+'г. Чапаевск'!R21</f>
        <v>384012.4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Безенчукский'!P22+'м.р. Красноармейский'!P22+'м.р. Пестравский'!P22+'м.р.  Приволжский'!P22+'м.р. Хворостянский'!P22+'г. Чапаевск'!P22</f>
        <v>3337764.8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3009069.4</v>
      </c>
      <c r="R22" s="25">
        <f>'м.р. Безенчукский'!R22+'м.р. Красноармейский'!R22+'м.р. Пестравский'!R22+'м.р.  Приволжский'!R22+'м.р. Хворостянский'!R22+'г. Чапаевск'!R22</f>
        <v>328695.40000000002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Безенчукский'!P23+'м.р. Красноармейский'!P23+'м.р. Пестравский'!P23+'м.р.  Приволжский'!P23+'м.р. Хворостянский'!P23+'г. Чапаевск'!P23</f>
        <v>204108.5</v>
      </c>
      <c r="Q23" s="24">
        <f>'м.р. Безенчукский'!Q23+'м.р. Красноармейский'!Q23+'м.р. Пестравский'!Q23+'м.р.  Приволжский'!Q23+'м.р. Хворостянский'!Q23+'г. Чапаевск'!Q23</f>
        <v>158974.59999999998</v>
      </c>
      <c r="R23" s="24">
        <f>'м.р. Безенчукский'!R23+'м.р. Красноармейский'!R23+'м.р. Пестравский'!R23+'м.р.  Приволжский'!R23+'м.р. Хворостянский'!R23+'г. Чапаевск'!R23</f>
        <v>45133.899999999994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3133656.3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2850094.8</v>
      </c>
      <c r="R24" s="24">
        <f>'м.р. Безенчукский'!R24+'м.р. Красноармейский'!R24+'м.р. Пестравский'!R24+'м.р.  Приволжский'!R24+'м.р. Хворостянский'!R24+'г. Чапаевск'!R24</f>
        <v>283561.5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2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4">
        <f>'м.р. Безенчукский'!R25+'м.р. Красноармейский'!R25+'м.р. Пестравский'!R25+'м.р.  Приволжский'!R25+'м.р. Хворостянский'!R25+'г. Чапаевск'!R25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Безенчукский'!P26+'м.р. Красноармейский'!P26+'м.р. Пестравский'!P26+'м.р.  Приволжский'!P26+'м.р. Хворостянский'!P26+'г. Чапаевск'!P26</f>
        <v>4477.7000000000007</v>
      </c>
      <c r="Q26" s="24">
        <f>'м.р. Безенчукский'!Q26+'м.р. Красноармейский'!Q26+'м.р. Пестравский'!Q26+'м.р.  Приволжский'!Q26+'м.р. Хворостянский'!Q26+'г. Чапаевск'!Q26</f>
        <v>3389.8</v>
      </c>
      <c r="R26" s="24">
        <f>'м.р. Безенчукский'!R26+'м.р. Красноармейский'!R26+'м.р. Пестравский'!R26+'м.р.  Приволжский'!R26+'м.р. Хворостянский'!R26+'г. Чапаевск'!R26</f>
        <v>1087.9000000000001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Безенчукский'!P27+'м.р. Красноармейский'!P27+'м.р. Пестравский'!P27+'м.р.  Приволжский'!P27+'м.р. Хворостянский'!P27+'г. Чапаевск'!P27</f>
        <v>61665</v>
      </c>
      <c r="Q27" s="24">
        <f>'м.р. Безенчукский'!Q27+'м.р. Красноармейский'!Q27+'м.р. Пестравский'!Q27+'м.р.  Приволжский'!Q27+'м.р. Хворостянский'!Q27+'г. Чапаевск'!Q27</f>
        <v>7435.9</v>
      </c>
      <c r="R27" s="24">
        <f>'м.р. Безенчукский'!R27+'м.р. Красноармейский'!R27+'м.р. Пестравский'!R27+'м.р.  Приволжский'!R27+'м.р. Хворостянский'!R27+'г. Чапаевск'!R27</f>
        <v>54229.100000000006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4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Безенчукский'!P29+'м.р. Красноармейский'!P29+'м.р. Пестравский'!P29+'м.р.  Приволжский'!P29+'м.р. Хворостянский'!P29+'г. Чапаевск'!P29</f>
        <v>0</v>
      </c>
      <c r="Q29" s="24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4">
        <f>'м.р. Безенчукский'!R29+'м.р. Красноармейский'!R29+'м.р. Пестравский'!R29+'м.р.  Приволжский'!R29+'м.р. Хворостянский'!R29+'г. Чапаевск'!R29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Безенчукский'!P30+'м.р. Красноармейский'!P30+'м.р. Пестравский'!P30+'м.р.  Приволжский'!P30+'м.р. Хворостянский'!P30+'г. Чапаевск'!P30</f>
        <v>3337.3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Безенчукский'!P31+'м.р. Красноармейский'!P31+'м.р. Пестравский'!P31+'м.р.  Приволжский'!P31+'м.р. Хворостянский'!P31+'г. Чапаевск'!P31</f>
        <v>3892.3999999999996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702140.09999999986</v>
      </c>
      <c r="Q21" s="21">
        <f>Q22+Q26+Q27+Q28+Q29</f>
        <v>631709.4</v>
      </c>
      <c r="R21" s="21">
        <f>R22+R26+R27+R28+R29</f>
        <v>70430.7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681210.09999999986</v>
      </c>
      <c r="Q22" s="21">
        <f>Q23+Q24+Q25</f>
        <v>628485.1</v>
      </c>
      <c r="R22" s="21">
        <f>R23+R24+R25</f>
        <v>52725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42745.000000000007</v>
      </c>
      <c r="Q23" s="39">
        <v>34463.600000000006</v>
      </c>
      <c r="R23" s="39">
        <v>8281.4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638465.09999999986</v>
      </c>
      <c r="Q24" s="39">
        <v>594021.5</v>
      </c>
      <c r="R24" s="39">
        <v>44443.6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364.20000000000005</v>
      </c>
      <c r="Q26" s="39">
        <v>0</v>
      </c>
      <c r="R26" s="39">
        <v>364.20000000000005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20565.8</v>
      </c>
      <c r="Q27" s="39">
        <v>3224.3</v>
      </c>
      <c r="R27" s="39">
        <v>17341.5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8">
        <v>10.4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8">
        <v>241.4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16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367063.7</v>
      </c>
      <c r="Q21" s="21">
        <f>Q22+Q26+Q27+Q28+Q29</f>
        <v>344859.89999999997</v>
      </c>
      <c r="R21" s="21">
        <f>R22+R26+R27+R28+R29</f>
        <v>22203.800000000003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362193.4</v>
      </c>
      <c r="Q22" s="21">
        <f>Q23+Q24+Q25</f>
        <v>342733.3</v>
      </c>
      <c r="R22" s="21">
        <f>R23+R24+R25</f>
        <v>19460.100000000002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24437.599999999999</v>
      </c>
      <c r="Q23" s="39">
        <v>21595.599999999999</v>
      </c>
      <c r="R23" s="39">
        <v>2842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337755.80000000005</v>
      </c>
      <c r="Q24" s="39">
        <v>321137.7</v>
      </c>
      <c r="R24" s="39">
        <v>16618.100000000002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174.8</v>
      </c>
      <c r="Q26" s="39">
        <v>0</v>
      </c>
      <c r="R26" s="39">
        <v>174.8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4695.5000000000009</v>
      </c>
      <c r="Q27" s="39">
        <v>2126.6</v>
      </c>
      <c r="R27" s="39">
        <v>2568.9000000000005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1192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1272.0999999999999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11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304409.3</v>
      </c>
      <c r="Q21" s="21">
        <f>Q22+Q26+Q27+Q28+Q29</f>
        <v>272678.8</v>
      </c>
      <c r="R21" s="21">
        <f>R22+R26+R27+R28+R29</f>
        <v>31730.5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301204.39999999997</v>
      </c>
      <c r="Q22" s="21">
        <f>Q23+Q24+Q25</f>
        <v>272678.8</v>
      </c>
      <c r="R22" s="21">
        <f>R23+R24+R25</f>
        <v>28525.599999999999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22861.899999999998</v>
      </c>
      <c r="Q23" s="39">
        <v>18858.3</v>
      </c>
      <c r="R23" s="39">
        <v>4003.6000000000004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278342.49999999994</v>
      </c>
      <c r="Q24" s="39">
        <v>253820.5</v>
      </c>
      <c r="R24" s="39">
        <v>24522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0</v>
      </c>
      <c r="Q26" s="39">
        <v>0</v>
      </c>
      <c r="R26" s="39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3204.9000000000005</v>
      </c>
      <c r="Q27" s="39">
        <v>0</v>
      </c>
      <c r="R27" s="39">
        <v>3204.9000000000005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149.5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180.8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9</v>
      </c>
      <c r="Q32" s="20"/>
      <c r="R32" s="20"/>
    </row>
    <row r="33" spans="16:18" x14ac:dyDescent="0.2">
      <c r="P33" s="26"/>
      <c r="Q33" s="26"/>
      <c r="R33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W25" sqref="W25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517268.5</v>
      </c>
      <c r="Q21" s="21">
        <f>Q22+Q26+Q27+Q28+Q29</f>
        <v>451986.00000000006</v>
      </c>
      <c r="R21" s="21">
        <f>R22+R26+R27+R28+R29</f>
        <v>65282.5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510881.5</v>
      </c>
      <c r="Q22" s="21">
        <f>Q23+Q24+Q25</f>
        <v>451986.00000000006</v>
      </c>
      <c r="R22" s="21">
        <f>R23+R24+R25</f>
        <v>58895.5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41">
        <v>26760.600000000002</v>
      </c>
      <c r="Q23" s="41">
        <v>21928.9</v>
      </c>
      <c r="R23" s="41">
        <v>4831.6999999999989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41">
        <v>484120.9</v>
      </c>
      <c r="Q24" s="41">
        <v>430057.10000000003</v>
      </c>
      <c r="R24" s="41">
        <v>54063.8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41">
        <v>0</v>
      </c>
      <c r="Q25" s="41">
        <v>0</v>
      </c>
      <c r="R25" s="41"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41">
        <v>200</v>
      </c>
      <c r="Q26" s="41">
        <v>0</v>
      </c>
      <c r="R26" s="41">
        <v>200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41">
        <v>6187</v>
      </c>
      <c r="Q27" s="41">
        <v>0</v>
      </c>
      <c r="R27" s="41">
        <v>6187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41">
        <v>0</v>
      </c>
      <c r="Q28" s="41">
        <v>0</v>
      </c>
      <c r="R28" s="41"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41">
        <v>0</v>
      </c>
      <c r="Q29" s="41">
        <v>0</v>
      </c>
      <c r="R29" s="41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1">
        <v>197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1">
        <v>610.90000000000009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0">
        <v>12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C28" sqref="AC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607397.19999999995</v>
      </c>
      <c r="Q21" s="21">
        <f t="shared" ref="Q21:R21" si="0">Q22+Q26+Q27+Q28+Q29</f>
        <v>560826.69999999995</v>
      </c>
      <c r="R21" s="21">
        <f t="shared" si="0"/>
        <v>46570.5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593494.5</v>
      </c>
      <c r="Q22" s="21">
        <f t="shared" ref="Q22:R22" si="1">Q23+Q24+Q25</f>
        <v>547622.5</v>
      </c>
      <c r="R22" s="21">
        <f t="shared" si="1"/>
        <v>45872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40493.699999999997</v>
      </c>
      <c r="Q23" s="22">
        <v>31741.599999999999</v>
      </c>
      <c r="R23" s="22">
        <v>8752.1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553000.80000000005</v>
      </c>
      <c r="Q24" s="22">
        <v>515880.9</v>
      </c>
      <c r="R24" s="22">
        <v>37119.9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/>
      <c r="Q25" s="22"/>
      <c r="R25" s="22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589.9</v>
      </c>
      <c r="Q26" s="22"/>
      <c r="R26" s="22">
        <v>589.9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13218.2</v>
      </c>
      <c r="Q27" s="22">
        <v>13204.2</v>
      </c>
      <c r="R27" s="22">
        <v>14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94.6</v>
      </c>
      <c r="Q28" s="22"/>
      <c r="R28" s="22">
        <v>94.6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2122.3000000000002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2304.3000000000002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Y32" sqref="Y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306040.3</v>
      </c>
      <c r="Q21" s="21">
        <f>Q22+Q26+Q27+Q28+Q29</f>
        <v>290421.3</v>
      </c>
      <c r="R21" s="21">
        <f>R22+R26+R27+R28+R29</f>
        <v>15618.999999999998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302405.8</v>
      </c>
      <c r="Q22" s="21">
        <f>Q23+Q24+Q25</f>
        <v>288688.7</v>
      </c>
      <c r="R22" s="21">
        <f>R23+R24+R25</f>
        <v>13717.099999999999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41">
        <v>18662.3</v>
      </c>
      <c r="Q23" s="41">
        <v>17020</v>
      </c>
      <c r="R23" s="41">
        <v>1642.3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41">
        <v>283743.5</v>
      </c>
      <c r="Q24" s="41">
        <v>271668.7</v>
      </c>
      <c r="R24" s="41">
        <v>12074.8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41">
        <v>0</v>
      </c>
      <c r="Q25" s="41">
        <v>0</v>
      </c>
      <c r="R25" s="41"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41">
        <v>0</v>
      </c>
      <c r="Q26" s="41">
        <v>0</v>
      </c>
      <c r="R26" s="41">
        <v>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41">
        <v>3634.4999999999995</v>
      </c>
      <c r="Q27" s="41">
        <v>1732.6</v>
      </c>
      <c r="R27" s="41">
        <v>1901.9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41">
        <v>0</v>
      </c>
      <c r="Q28" s="41">
        <v>0</v>
      </c>
      <c r="R28" s="41"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41">
        <v>0</v>
      </c>
      <c r="Q29" s="41">
        <v>0</v>
      </c>
      <c r="R29" s="41"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1">
        <v>190.20000000000002</v>
      </c>
      <c r="Q30" s="20"/>
      <c r="R30" s="20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1">
        <v>370.4</v>
      </c>
      <c r="Q31" s="20"/>
      <c r="R31" s="20"/>
    </row>
    <row r="32" spans="1:18" ht="50.1" customHeight="1" x14ac:dyDescent="0.25">
      <c r="A32" s="6" t="s">
        <v>20</v>
      </c>
      <c r="O32" s="7">
        <v>12</v>
      </c>
      <c r="P32" s="41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28" sqref="X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1206985.6000000001</v>
      </c>
      <c r="Q21" s="21">
        <f>Q22+Q26+Q27+Q28+Q29</f>
        <v>1028239.7000000001</v>
      </c>
      <c r="R21" s="21">
        <f>R22+R26+R27+R28+R29</f>
        <v>178745.9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1179869.6000000001</v>
      </c>
      <c r="Q22" s="21">
        <f>Q23+Q24+Q25</f>
        <v>1024497.5</v>
      </c>
      <c r="R22" s="21">
        <f>R23+R24+R25</f>
        <v>155372.1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9">
        <v>68641.100000000006</v>
      </c>
      <c r="Q23" s="39">
        <v>45108.2</v>
      </c>
      <c r="R23" s="39">
        <v>23532.9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9">
        <v>1111228.5</v>
      </c>
      <c r="Q24" s="39">
        <v>979389.3</v>
      </c>
      <c r="R24" s="39">
        <v>131839.20000000001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9">
        <v>0</v>
      </c>
      <c r="Q25" s="39">
        <v>0</v>
      </c>
      <c r="R25" s="39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9">
        <v>3738.7000000000003</v>
      </c>
      <c r="Q26" s="39">
        <v>3389.8</v>
      </c>
      <c r="R26" s="39">
        <v>348.90000000000003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9">
        <v>23377.3</v>
      </c>
      <c r="Q27" s="39">
        <v>352.4</v>
      </c>
      <c r="R27" s="39">
        <v>23024.9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9">
        <v>0</v>
      </c>
      <c r="Q28" s="39">
        <v>0</v>
      </c>
      <c r="R28" s="39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9">
        <v>0</v>
      </c>
      <c r="Q29" s="39">
        <v>0</v>
      </c>
      <c r="R29" s="39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9">
        <v>1598.2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9">
        <v>1216.8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30">
        <v>15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Большеглушицкий'!P21+'м.р. Большечерниговский'!P21</f>
        <v>783177.10000000009</v>
      </c>
      <c r="Q21" s="25">
        <f>'м.р. Большеглушицкий'!Q21+'м.р. Большечерниговский'!Q21</f>
        <v>650985.69999999995</v>
      </c>
      <c r="R21" s="25">
        <f>'м.р. Большеглушицкий'!R21+'м.р. Большечерниговский'!R21</f>
        <v>132191.40000000002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Большеглушицкий'!P22+'м.р. Большечерниговский'!P22</f>
        <v>769818.60000000009</v>
      </c>
      <c r="Q22" s="25">
        <f>'м.р. Большеглушицкий'!Q22+'м.р. Большечерниговский'!Q22</f>
        <v>650985.69999999995</v>
      </c>
      <c r="R22" s="25">
        <f>'м.р. Большеглушицкий'!R22+'м.р. Большечерниговский'!R22</f>
        <v>118832.90000000002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Большеглушицкий'!P23+'м.р. Большечерниговский'!P23</f>
        <v>48164.1</v>
      </c>
      <c r="Q23" s="24">
        <f>'м.р. Большеглушицкий'!Q23+'м.р. Большечерниговский'!Q23</f>
        <v>38487.800000000003</v>
      </c>
      <c r="R23" s="24">
        <f>'м.р. Большеглушицкий'!R23+'м.р. Большечерниговский'!R23</f>
        <v>9676.3000000000011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Большеглушицкий'!P24+'м.р. Большечерниговский'!P24</f>
        <v>721654.5</v>
      </c>
      <c r="Q24" s="24">
        <f>'м.р. Большеглушицкий'!Q24+'м.р. Большечерниговский'!Q24</f>
        <v>612497.9</v>
      </c>
      <c r="R24" s="24">
        <f>'м.р. Большеглушицкий'!R24+'м.р. Большечерниговский'!R24</f>
        <v>109156.6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Большеглушицкий'!P25+'м.р. Большечерниговский'!P25</f>
        <v>0</v>
      </c>
      <c r="Q25" s="24">
        <f>'м.р. Большеглушицкий'!Q25+'м.р. Большечерниговский'!Q25</f>
        <v>0</v>
      </c>
      <c r="R25" s="24">
        <f>'м.р. Большеглушицкий'!R25+'м.р. Большечерниговский'!R25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Большеглушицкий'!P26+'м.р. Большечерниговский'!P26</f>
        <v>1738.8000000000002</v>
      </c>
      <c r="Q26" s="24">
        <f>'м.р. Большеглушицкий'!Q26+'м.р. Большечерниговский'!Q26</f>
        <v>0</v>
      </c>
      <c r="R26" s="24">
        <f>'м.р. Большеглушицкий'!R26+'м.р. Большечерниговский'!R26</f>
        <v>1738.8000000000002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Большеглушицкий'!P27+'м.р. Большечерниговский'!P27</f>
        <v>11619.7</v>
      </c>
      <c r="Q27" s="24">
        <f>'м.р. Большеглушицкий'!Q27+'м.р. Большечерниговский'!Q27</f>
        <v>0</v>
      </c>
      <c r="R27" s="24">
        <f>'м.р. Большеглушицкий'!R27+'м.р. Большечерниговский'!R27</f>
        <v>11619.7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Большеглушицкий'!P28+'м.р. Большечерниговский'!P28</f>
        <v>0</v>
      </c>
      <c r="Q28" s="24">
        <f>'м.р. Большеглушицкий'!Q28+'м.р. Большечерниговский'!Q28</f>
        <v>0</v>
      </c>
      <c r="R28" s="24">
        <f>'м.р. Большеглушицкий'!R28+'м.р. Большечерниговский'!R28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Большеглушицкий'!P29+'м.р. Большечерниговский'!P29</f>
        <v>0</v>
      </c>
      <c r="Q29" s="24">
        <f>'м.р. Большеглушицкий'!Q29+'м.р. Большечерниговский'!Q29</f>
        <v>0</v>
      </c>
      <c r="R29" s="24">
        <f>'м.р. Большеглушицкий'!R29+'м.р. Большечерниговский'!R29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Большеглушицкий'!P30+'м.р. Большечерниговский'!P30</f>
        <v>85.9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Большеглушицкий'!P31+'м.р. Большечерниговский'!P31</f>
        <v>668.5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Большеглушицкий'!P32+'м.р. Большечерниговский'!P32</f>
        <v>23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381476.00000000006</v>
      </c>
      <c r="Q21" s="21">
        <f t="shared" ref="Q21:R21" si="0">Q22+Q26+Q27+Q28+Q29</f>
        <v>315896.60000000003</v>
      </c>
      <c r="R21" s="21">
        <f t="shared" si="0"/>
        <v>65579.400000000009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375543.30000000005</v>
      </c>
      <c r="Q22" s="21">
        <f t="shared" ref="Q22:R22" si="1">Q23+Q24+Q25</f>
        <v>315896.60000000003</v>
      </c>
      <c r="R22" s="21">
        <f t="shared" si="1"/>
        <v>59646.700000000004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22249.399999999998</v>
      </c>
      <c r="Q23" s="22">
        <v>17560</v>
      </c>
      <c r="R23" s="22">
        <v>4689.4000000000005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353293.9</v>
      </c>
      <c r="Q24" s="22">
        <v>298336.60000000003</v>
      </c>
      <c r="R24" s="22">
        <v>54957.3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713.50000000000011</v>
      </c>
      <c r="Q26" s="22">
        <v>0</v>
      </c>
      <c r="R26" s="22">
        <v>713.50000000000011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5219.2000000000007</v>
      </c>
      <c r="Q27" s="22">
        <v>0</v>
      </c>
      <c r="R27" s="22">
        <v>5219.2000000000007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0.9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150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A25" sqref="AA25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401701.10000000003</v>
      </c>
      <c r="Q21" s="21">
        <f t="shared" ref="Q21:R21" si="0">Q22+Q26+Q27+Q28+Q29</f>
        <v>335089.09999999998</v>
      </c>
      <c r="R21" s="21">
        <f t="shared" si="0"/>
        <v>66612.000000000015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394275.30000000005</v>
      </c>
      <c r="Q22" s="21">
        <f t="shared" ref="Q22:R22" si="1">Q23+Q24+Q25</f>
        <v>335089.09999999998</v>
      </c>
      <c r="R22" s="21">
        <f t="shared" si="1"/>
        <v>59186.200000000012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25914.7</v>
      </c>
      <c r="Q23" s="22">
        <v>20927.8</v>
      </c>
      <c r="R23" s="22">
        <v>4986.9000000000005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368360.60000000003</v>
      </c>
      <c r="Q24" s="22">
        <v>314161.3</v>
      </c>
      <c r="R24" s="22">
        <v>54199.30000000001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1025.3000000000002</v>
      </c>
      <c r="Q26" s="22">
        <v>0</v>
      </c>
      <c r="R26" s="22">
        <v>1025.3000000000002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6400.5</v>
      </c>
      <c r="Q27" s="22">
        <v>0</v>
      </c>
      <c r="R27" s="22">
        <v>6400.5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85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518.5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13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8" workbookViewId="0">
      <selection activeCell="P21" sqref="P21:R2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Волжский'!P21+'г. Новокуйбышевск'!P21</f>
        <v>4862158.3</v>
      </c>
      <c r="Q21" s="25">
        <f>'м.р. Волжский'!Q21+'г. Новокуйбышевск'!Q21</f>
        <v>3865370.0999999996</v>
      </c>
      <c r="R21" s="25">
        <f>'м.р. Волжский'!R21+'г. Новокуйбышевск'!R21</f>
        <v>996788.2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Волжский'!P22+'г. Новокуйбышевск'!P22</f>
        <v>4589119</v>
      </c>
      <c r="Q22" s="25">
        <f>'м.р. Волжский'!Q22+'г. Новокуйбышевск'!Q22</f>
        <v>3848461.5999999996</v>
      </c>
      <c r="R22" s="25">
        <f>'м.р. Волжский'!R22+'г. Новокуйбышевск'!R22</f>
        <v>740657.4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Волжский'!P23+'г. Новокуйбышевск'!P23</f>
        <v>279206.90000000002</v>
      </c>
      <c r="Q23" s="24">
        <f>'м.р. Волжский'!Q23+'г. Новокуйбышевск'!Q23</f>
        <v>174052</v>
      </c>
      <c r="R23" s="24">
        <f>'м.р. Волжский'!R23+'г. Новокуйбышевск'!R23</f>
        <v>105154.9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Волжский'!P24+'г. Новокуйбышевск'!P24</f>
        <v>4309912.0999999996</v>
      </c>
      <c r="Q24" s="24">
        <f>'м.р. Волжский'!Q24+'г. Новокуйбышевск'!Q24</f>
        <v>3674409.6</v>
      </c>
      <c r="R24" s="24">
        <f>'м.р. Волжский'!R24+'г. Новокуйбышевск'!R24</f>
        <v>635502.5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Волжский'!P25+'г. Новокуйбышевск'!P25</f>
        <v>0</v>
      </c>
      <c r="Q25" s="24">
        <f>'м.р. Волжский'!Q25+'г. Новокуйбышевск'!Q25</f>
        <v>0</v>
      </c>
      <c r="R25" s="24">
        <f>'м.р. Волжский'!R25+'г. Новокуйбышевск'!R25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Волжский'!P26+'г. Новокуйбышевск'!P26</f>
        <v>25124.1</v>
      </c>
      <c r="Q26" s="24">
        <f>'м.р. Волжский'!Q26+'г. Новокуйбышевск'!Q26</f>
        <v>2521.6</v>
      </c>
      <c r="R26" s="24">
        <f>'м.р. Волжский'!R26+'г. Новокуйбышевск'!R26</f>
        <v>22602.5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Волжский'!P27+'г. Новокуйбышевск'!P27</f>
        <v>247874.4</v>
      </c>
      <c r="Q27" s="24">
        <f>'м.р. Волжский'!Q27+'г. Новокуйбышевск'!Q27</f>
        <v>14386.9</v>
      </c>
      <c r="R27" s="24">
        <f>'м.р. Волжский'!R27+'г. Новокуйбышевск'!R27</f>
        <v>233487.5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Волжский'!P28+'г. Новокуйбышевск'!P28</f>
        <v>40.799999999999997</v>
      </c>
      <c r="Q28" s="24">
        <f>'м.р. Волжский'!Q28+'г. Новокуйбышевск'!Q28</f>
        <v>0</v>
      </c>
      <c r="R28" s="24">
        <f>'м.р. Волжский'!R28+'г. Новокуйбышевск'!R28</f>
        <v>40.799999999999997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Волжский'!P29+'г. Новокуйбышевск'!P29</f>
        <v>0</v>
      </c>
      <c r="Q29" s="24">
        <f>'м.р. Волжский'!Q29+'г. Новокуйбышевск'!Q29</f>
        <v>0</v>
      </c>
      <c r="R29" s="24">
        <f>'м.р. Волжский'!R29+'г. Новокуйбышевск'!R29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Волжский'!P30+'г. Новокуйбышевск'!P30</f>
        <v>42864.800000000003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Волжский'!P31+'г. Новокуйбышевск'!P31</f>
        <v>46988.3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4">
        <f>'м.р. Волжский'!P32+'г. Новокуйбышевск'!P32</f>
        <v>40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7" sqref="V27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3294284.9</v>
      </c>
      <c r="Q21" s="21">
        <f t="shared" ref="Q21:R21" si="0">Q22+Q26+Q27+Q28+Q29</f>
        <v>2621070.7999999998</v>
      </c>
      <c r="R21" s="21">
        <f t="shared" si="0"/>
        <v>673214.1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3128944.5</v>
      </c>
      <c r="Q22" s="21">
        <f t="shared" ref="Q22:R22" si="1">Q23+Q24+Q25</f>
        <v>2609471.7999999998</v>
      </c>
      <c r="R22" s="21">
        <f t="shared" si="1"/>
        <v>519472.7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183425.6</v>
      </c>
      <c r="Q23" s="22">
        <v>111163.3</v>
      </c>
      <c r="R23" s="22">
        <v>72262.3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2945518.9</v>
      </c>
      <c r="Q24" s="22">
        <v>2498308.5</v>
      </c>
      <c r="R24" s="22">
        <v>447210.4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174</v>
      </c>
      <c r="Q26" s="22">
        <v>0</v>
      </c>
      <c r="R26" s="22">
        <v>174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165166.39999999999</v>
      </c>
      <c r="Q27" s="22">
        <v>11599</v>
      </c>
      <c r="R27" s="22">
        <v>153567.4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/>
      <c r="Q28" s="22"/>
      <c r="R28" s="22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24484.1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29630.5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22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6" sqref="V26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1567873.4000000001</v>
      </c>
      <c r="Q21" s="21">
        <f t="shared" ref="Q21:R21" si="0">Q22+Q26+Q27+Q28+Q29</f>
        <v>1244299.3</v>
      </c>
      <c r="R21" s="21">
        <f t="shared" si="0"/>
        <v>323574.10000000003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1460174.5</v>
      </c>
      <c r="Q22" s="21">
        <f t="shared" ref="Q22:R22" si="1">Q23+Q24+Q25</f>
        <v>1238989.8</v>
      </c>
      <c r="R22" s="21">
        <f t="shared" si="1"/>
        <v>221184.7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95781.3</v>
      </c>
      <c r="Q23" s="22">
        <v>62888.7</v>
      </c>
      <c r="R23" s="22">
        <v>32892.6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1364393.2</v>
      </c>
      <c r="Q24" s="22">
        <v>1176101.1000000001</v>
      </c>
      <c r="R24" s="22">
        <v>188292.1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24950.1</v>
      </c>
      <c r="Q26" s="22">
        <v>2521.6</v>
      </c>
      <c r="R26" s="22">
        <v>22428.5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82708</v>
      </c>
      <c r="Q27" s="22">
        <v>2787.9</v>
      </c>
      <c r="R27" s="22">
        <v>79920.100000000006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40.799999999999997</v>
      </c>
      <c r="Q28" s="22">
        <v>0</v>
      </c>
      <c r="R28" s="22">
        <v>40.799999999999997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/>
      <c r="Q29" s="22"/>
      <c r="R29" s="22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18380.7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17357.8</v>
      </c>
      <c r="Q31" s="50"/>
      <c r="R31" s="50"/>
    </row>
    <row r="32" spans="1:18" ht="50.1" customHeight="1" x14ac:dyDescent="0.2">
      <c r="A32" s="6" t="s">
        <v>20</v>
      </c>
      <c r="O32" s="7">
        <v>12</v>
      </c>
      <c r="P32" s="19">
        <v>18</v>
      </c>
      <c r="Q32" s="20"/>
      <c r="R32" s="20"/>
    </row>
  </sheetData>
  <sheetProtection selectLockedCells="1"/>
  <mergeCells count="8">
    <mergeCell ref="Q31:R31"/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26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26" ht="20.100000000000001" customHeight="1" x14ac:dyDescent="0.2">
      <c r="A18" s="49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49" t="s">
        <v>1</v>
      </c>
      <c r="P18" s="49" t="s">
        <v>16</v>
      </c>
      <c r="Q18" s="45" t="s">
        <v>2</v>
      </c>
      <c r="R18" s="46"/>
    </row>
    <row r="19" spans="1:26" ht="20.100000000000001" customHeight="1" x14ac:dyDescent="0.2">
      <c r="A19" s="4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49"/>
      <c r="P19" s="49"/>
      <c r="Q19" s="12" t="s">
        <v>15</v>
      </c>
      <c r="R19" s="16" t="s">
        <v>3</v>
      </c>
    </row>
    <row r="20" spans="1:26" x14ac:dyDescent="0.2">
      <c r="A20" s="16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v>1147220.6000000001</v>
      </c>
      <c r="Q21" s="21">
        <v>1032191</v>
      </c>
      <c r="R21" s="21">
        <v>115029.6</v>
      </c>
      <c r="T21" s="18"/>
      <c r="U21" s="18"/>
      <c r="V21" s="18"/>
      <c r="X21" s="15"/>
      <c r="Y21" s="15"/>
      <c r="Z21" s="15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v>587160.19999999995</v>
      </c>
      <c r="Q22" s="21">
        <v>545210.6</v>
      </c>
      <c r="R22" s="21">
        <v>41949.599999999999</v>
      </c>
      <c r="T22" s="18"/>
      <c r="U22" s="18"/>
      <c r="V22" s="18"/>
      <c r="X22" s="15"/>
      <c r="Y22" s="15"/>
      <c r="Z22" s="15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29723.4</v>
      </c>
      <c r="Q23" s="22">
        <v>12866</v>
      </c>
      <c r="R23" s="22">
        <v>16857.400000000001</v>
      </c>
      <c r="T23" s="18"/>
      <c r="U23" s="18"/>
      <c r="V23" s="18"/>
      <c r="X23" s="15"/>
      <c r="Y23" s="15"/>
      <c r="Z23" s="15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557436.80000000005</v>
      </c>
      <c r="Q24" s="22">
        <v>532344.6</v>
      </c>
      <c r="R24" s="22">
        <v>25092.2</v>
      </c>
      <c r="T24" s="18"/>
      <c r="U24" s="18"/>
      <c r="V24" s="18"/>
      <c r="X24" s="15"/>
      <c r="Y24" s="15"/>
      <c r="Z24" s="15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  <c r="T25" s="18"/>
      <c r="U25" s="18"/>
      <c r="V25" s="18"/>
      <c r="X25" s="15"/>
      <c r="Y25" s="15"/>
      <c r="Z25" s="15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57801.1</v>
      </c>
      <c r="Q26" s="22">
        <v>7773.1</v>
      </c>
      <c r="R26" s="22">
        <v>50028</v>
      </c>
      <c r="T26" s="18"/>
      <c r="U26" s="18"/>
      <c r="V26" s="18"/>
      <c r="X26" s="15"/>
      <c r="Y26" s="15"/>
      <c r="Z26" s="15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502259.3</v>
      </c>
      <c r="Q27" s="22">
        <v>479207.3</v>
      </c>
      <c r="R27" s="22">
        <v>23052</v>
      </c>
      <c r="T27" s="18"/>
      <c r="U27" s="18"/>
      <c r="V27" s="18"/>
      <c r="X27" s="15"/>
      <c r="Y27" s="15"/>
      <c r="Z27" s="15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  <c r="T28" s="18"/>
      <c r="U28" s="18"/>
      <c r="V28" s="18"/>
      <c r="X28" s="15"/>
      <c r="Y28" s="15"/>
      <c r="Z28" s="15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  <c r="T29" s="18"/>
      <c r="U29" s="18"/>
      <c r="V29" s="18"/>
      <c r="X29" s="15"/>
      <c r="Y29" s="15"/>
      <c r="Z29" s="15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119383.7</v>
      </c>
      <c r="Q30" s="20"/>
      <c r="R30" s="20"/>
      <c r="T30" s="18"/>
      <c r="U30" s="18"/>
      <c r="V30" s="18"/>
      <c r="X30" s="15"/>
      <c r="Y30" s="15"/>
      <c r="Z30" s="15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126030.5</v>
      </c>
      <c r="Q31" s="20"/>
      <c r="R31" s="20"/>
      <c r="T31" s="18"/>
      <c r="U31" s="18"/>
      <c r="V31" s="18"/>
      <c r="X31" s="15"/>
      <c r="Y31" s="15"/>
      <c r="Z31" s="15"/>
    </row>
    <row r="32" spans="1:26" ht="50.1" customHeight="1" x14ac:dyDescent="0.2">
      <c r="A32" s="6" t="s">
        <v>20</v>
      </c>
      <c r="O32" s="7">
        <v>12</v>
      </c>
      <c r="P32" s="19">
        <v>11</v>
      </c>
      <c r="Q32" s="20"/>
      <c r="R32" s="20"/>
      <c r="T32" s="18"/>
      <c r="U32" s="18"/>
      <c r="V32" s="18"/>
      <c r="X32" s="15"/>
      <c r="Y32" s="15"/>
      <c r="Z32" s="1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5708626.9999999991</v>
      </c>
      <c r="Q21" s="21">
        <f t="shared" ref="Q21:R21" si="0">Q22+Q26+Q27+Q28+Q29</f>
        <v>5582173.2999999998</v>
      </c>
      <c r="R21" s="21">
        <f t="shared" si="0"/>
        <v>126453.70000000001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5300424.8</v>
      </c>
      <c r="Q22" s="21">
        <f t="shared" ref="Q22:R22" si="1">Q23+Q24+Q25</f>
        <v>5296418.5</v>
      </c>
      <c r="R22" s="21">
        <f t="shared" si="1"/>
        <v>4006.2999999999997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340475.9</v>
      </c>
      <c r="Q23" s="22">
        <v>340475.9</v>
      </c>
      <c r="R23" s="2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3914170.6</v>
      </c>
      <c r="Q24" s="22">
        <v>3914014.9</v>
      </c>
      <c r="R24" s="22">
        <v>155.69999999999999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1045778.3</v>
      </c>
      <c r="Q25" s="22">
        <v>1041927.7</v>
      </c>
      <c r="R25" s="22">
        <v>3850.6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114271.1</v>
      </c>
      <c r="Q26" s="22">
        <v>0</v>
      </c>
      <c r="R26" s="22">
        <v>114271.1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293902.3</v>
      </c>
      <c r="Q27" s="22">
        <v>285754.8</v>
      </c>
      <c r="R27" s="22">
        <v>8147.5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28.8</v>
      </c>
      <c r="Q28" s="22">
        <v>0</v>
      </c>
      <c r="R28" s="22">
        <v>28.8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92223.1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90845.3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69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1:X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'м.р. Сызранский'!P21+'м.р. Шигонский'!P21+'г. Сызрань'!P21+'г. Октябрьск'!P21</f>
        <v>3415167.9</v>
      </c>
      <c r="Q21" s="25">
        <f>'м.р. Сызранский'!Q21+'м.р. Шигонский'!Q21+'г. Сызрань'!Q21+'г. Октябрьск'!Q21</f>
        <v>2763307.5</v>
      </c>
      <c r="R21" s="25">
        <f>'м.р. Сызранский'!R21+'м.р. Шигонский'!R21+'г. Сызрань'!R21+'г. Октябрьск'!R21</f>
        <v>651860.4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'м.р. Сызранский'!P22+'м.р. Шигонский'!P22+'г. Сызрань'!P22+'г. Октябрьск'!P22</f>
        <v>3253427.3</v>
      </c>
      <c r="Q22" s="25">
        <f>'м.р. Сызранский'!Q22+'м.р. Шигонский'!Q22+'г. Сызрань'!Q22+'г. Октябрьск'!Q22</f>
        <v>2729270.6999999997</v>
      </c>
      <c r="R22" s="25">
        <f>'м.р. Сызранский'!R22+'м.р. Шигонский'!R22+'г. Сызрань'!R22+'г. Октябрьск'!R22</f>
        <v>524156.6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Сызранский'!P23+'м.р. Шигонский'!P23+'г. Сызрань'!P23+'г. Октябрьск'!P23</f>
        <v>199322.5</v>
      </c>
      <c r="Q23" s="24">
        <f>'м.р. Сызранский'!Q23+'м.р. Шигонский'!Q23+'г. Сызрань'!Q23+'г. Октябрьск'!Q23</f>
        <v>121384.4</v>
      </c>
      <c r="R23" s="24">
        <f>'м.р. Сызранский'!R23+'м.р. Шигонский'!R23+'г. Сызрань'!R23+'г. Октябрьск'!R23</f>
        <v>77938.100000000006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4">
        <f>'м.р. Сызранский'!P24+'м.р. Шигонский'!P24+'г. Сызрань'!P24+'г. Октябрьск'!P24</f>
        <v>3054104.8000000003</v>
      </c>
      <c r="Q24" s="24">
        <f>'м.р. Сызранский'!Q24+'м.р. Шигонский'!Q24+'г. Сызрань'!Q24+'г. Октябрьск'!Q24</f>
        <v>2607886.2999999998</v>
      </c>
      <c r="R24" s="24">
        <f>'м.р. Сызранский'!R24+'м.р. Шигонский'!R24+'г. Сызрань'!R24+'г. Октябрьск'!R24</f>
        <v>446218.5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Сызранский'!P25+'м.р. Шигонский'!P25+'г. Сызрань'!P25+'г. Октябрьск'!P25</f>
        <v>0</v>
      </c>
      <c r="Q25" s="24">
        <f>'м.р. Сызранский'!Q25+'м.р. Шигонский'!Q25+'г. Сызрань'!Q25+'г. Октябрьск'!Q25</f>
        <v>0</v>
      </c>
      <c r="R25" s="24">
        <f>'м.р. Сызранский'!R25+'м.р. Шигонский'!R25+'г. Сызрань'!R25+'г. Октябрьск'!R25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Сызранский'!P26+'м.р. Шигонский'!P26+'г. Сызрань'!P26+'г. Октябрьск'!P26</f>
        <v>7844.6</v>
      </c>
      <c r="Q26" s="24">
        <f>'м.р. Сызранский'!Q26+'м.р. Шигонский'!Q26+'г. Сызрань'!Q26+'г. Октябрьск'!Q26</f>
        <v>2501.7000000000003</v>
      </c>
      <c r="R26" s="24">
        <f>'м.р. Сызранский'!R26+'м.р. Шигонский'!R26+'г. Сызрань'!R26+'г. Октябрьск'!R26</f>
        <v>5342.9000000000005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4">
        <f>'м.р. Сызранский'!P27+'м.р. Шигонский'!P27+'г. Сызрань'!P27+'г. Октябрьск'!P27</f>
        <v>153896</v>
      </c>
      <c r="Q27" s="24">
        <f>'м.р. Сызранский'!Q27+'м.р. Шигонский'!Q27+'г. Сызрань'!Q27+'г. Октябрьск'!Q27</f>
        <v>31535.1</v>
      </c>
      <c r="R27" s="24">
        <f>'м.р. Сызранский'!R27+'м.р. Шигонский'!R27+'г. Сызрань'!R27+'г. Октябрьск'!R27</f>
        <v>122360.9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'м.р. Сызранский'!P28+'м.р. Шигонский'!P28+'г. Сызрань'!P28+'г. Октябрьск'!P28</f>
        <v>0</v>
      </c>
      <c r="Q28" s="24">
        <f>'м.р. Сызранский'!Q28+'м.р. Шигонский'!Q28+'г. Сызрань'!Q28+'г. Октябрьск'!Q28</f>
        <v>0</v>
      </c>
      <c r="R28" s="24">
        <f>'м.р. Сызранский'!R28+'м.р. Шигонский'!R28+'г. Сызрань'!R28+'г. Октябрьск'!R28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'м.р. Сызранский'!P29+'м.р. Шигонский'!P29+'г. Сызрань'!P29+'г. Октябрьск'!P29</f>
        <v>0</v>
      </c>
      <c r="Q29" s="24">
        <f>'м.р. Сызранский'!Q29+'м.р. Шигонский'!Q29+'г. Сызрань'!Q29+'г. Октябрьск'!Q29</f>
        <v>0</v>
      </c>
      <c r="R29" s="24">
        <f>'м.р. Сызранский'!R29+'м.р. Шигонский'!R29+'г. Сызрань'!R29+'г. Октябрьск'!R29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4">
        <f>'м.р. Сызранский'!P30+'м.р. Шигонский'!P30+'г. Сызрань'!P30+'г. Октябрьск'!P30</f>
        <v>32761.599999999999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4">
        <f>'м.р. Сызранский'!P31+'м.р. Шигонский'!P31+'г. Сызрань'!P31+'г. Октябрьск'!P31</f>
        <v>25132.3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31">
        <f>'м.р. Сызранский'!P32+'м.р. Шигонский'!P32+'г. Сызрань'!P32+'г. Октябрьск'!P32</f>
        <v>59</v>
      </c>
      <c r="Q32" s="26"/>
      <c r="R32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abSelected="1" topLeftCell="A15" workbookViewId="0">
      <selection activeCell="X28" sqref="X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26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26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26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29">
        <v>1</v>
      </c>
      <c r="P21" s="42">
        <v>2358760.9</v>
      </c>
      <c r="Q21" s="42">
        <v>2237839.5</v>
      </c>
      <c r="R21" s="42">
        <v>120921.4</v>
      </c>
      <c r="T21" s="18"/>
      <c r="U21" s="18"/>
      <c r="V21" s="18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29">
        <v>2</v>
      </c>
      <c r="P22" s="42">
        <v>1601499.8</v>
      </c>
      <c r="Q22" s="42">
        <v>1491802.9</v>
      </c>
      <c r="R22" s="42">
        <v>109696.9</v>
      </c>
      <c r="T22" s="18"/>
      <c r="U22" s="18"/>
      <c r="V22" s="18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9">
        <v>3</v>
      </c>
      <c r="P23" s="43">
        <v>54781.4</v>
      </c>
      <c r="Q23" s="43">
        <v>43070.3</v>
      </c>
      <c r="R23" s="43">
        <v>11711.1</v>
      </c>
      <c r="T23" s="18"/>
      <c r="U23" s="18"/>
      <c r="V23" s="18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29">
        <v>4</v>
      </c>
      <c r="P24" s="43">
        <v>1522363.7</v>
      </c>
      <c r="Q24" s="43">
        <v>1424377.9</v>
      </c>
      <c r="R24" s="43">
        <v>97985.8</v>
      </c>
      <c r="T24" s="18"/>
      <c r="U24" s="18"/>
      <c r="V24" s="18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29">
        <v>5</v>
      </c>
      <c r="P25" s="43">
        <v>24354.7</v>
      </c>
      <c r="Q25" s="43">
        <v>24354.7</v>
      </c>
      <c r="R25" s="43">
        <v>0</v>
      </c>
      <c r="T25" s="18"/>
      <c r="U25" s="18"/>
      <c r="V25" s="18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29">
        <v>6</v>
      </c>
      <c r="P26" s="43">
        <v>29555.3</v>
      </c>
      <c r="Q26" s="43">
        <v>27866.1</v>
      </c>
      <c r="R26" s="43">
        <v>1689.2</v>
      </c>
      <c r="T26" s="18"/>
      <c r="U26" s="18"/>
      <c r="V26" s="18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29">
        <v>7</v>
      </c>
      <c r="P27" s="43">
        <v>701758.5</v>
      </c>
      <c r="Q27" s="43">
        <v>692223.2</v>
      </c>
      <c r="R27" s="43">
        <v>9535.2999999999993</v>
      </c>
      <c r="T27" s="18"/>
      <c r="U27" s="18"/>
      <c r="V27" s="18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9">
        <v>8</v>
      </c>
      <c r="P28" s="43">
        <v>25947.3</v>
      </c>
      <c r="Q28" s="43">
        <v>25947.3</v>
      </c>
      <c r="R28" s="43">
        <v>0</v>
      </c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9">
        <v>9</v>
      </c>
      <c r="P29" s="43">
        <v>0</v>
      </c>
      <c r="Q29" s="43">
        <v>0</v>
      </c>
      <c r="R29" s="43">
        <v>0</v>
      </c>
      <c r="T29" s="18"/>
      <c r="U29" s="18"/>
      <c r="V29" s="18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44">
        <v>47001.8</v>
      </c>
      <c r="Q30" s="51"/>
      <c r="R30" s="51"/>
      <c r="T30" s="18"/>
      <c r="U30" s="18"/>
      <c r="V30" s="18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44">
        <v>42559.7</v>
      </c>
      <c r="Q31" s="51"/>
      <c r="R31" s="51"/>
      <c r="T31" s="18"/>
      <c r="U31" s="18"/>
      <c r="V31" s="18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44">
        <v>23</v>
      </c>
      <c r="Q32" s="51"/>
      <c r="R32" s="51"/>
      <c r="T32" s="18"/>
      <c r="U32" s="18"/>
      <c r="V32" s="18"/>
      <c r="X32" s="18"/>
      <c r="Y32" s="18"/>
      <c r="Z32" s="18"/>
    </row>
  </sheetData>
  <sheetProtection selectLockedCells="1"/>
  <mergeCells count="10">
    <mergeCell ref="Q30:R30"/>
    <mergeCell ref="Q31:R31"/>
    <mergeCell ref="Q32:R32"/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29" sqref="Y2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29">
        <v>1</v>
      </c>
      <c r="P21" s="21">
        <f>P22+P26+P27+P28+P29</f>
        <v>9530901.8000000007</v>
      </c>
      <c r="Q21" s="21">
        <f t="shared" ref="Q21:R21" si="0">Q22+Q26+Q27+Q28+Q29</f>
        <v>9519325.5</v>
      </c>
      <c r="R21" s="21">
        <f t="shared" si="0"/>
        <v>11576.3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29">
        <v>2</v>
      </c>
      <c r="P22" s="21">
        <f>P23+P24+P25</f>
        <v>8923682</v>
      </c>
      <c r="Q22" s="21">
        <f t="shared" ref="Q22:R22" si="1">Q23+Q24+Q25</f>
        <v>8917864</v>
      </c>
      <c r="R22" s="21">
        <f t="shared" si="1"/>
        <v>5818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9">
        <v>3</v>
      </c>
      <c r="P23" s="22">
        <v>418540.3</v>
      </c>
      <c r="Q23" s="22">
        <v>418540.3</v>
      </c>
      <c r="R23" s="22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29">
        <v>4</v>
      </c>
      <c r="P24" s="22">
        <v>6232273</v>
      </c>
      <c r="Q24" s="22">
        <v>6232273</v>
      </c>
      <c r="R24" s="22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29">
        <v>5</v>
      </c>
      <c r="P25" s="22">
        <v>2272868.7000000002</v>
      </c>
      <c r="Q25" s="22">
        <v>2267050.7000000002</v>
      </c>
      <c r="R25" s="22">
        <v>5818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29">
        <v>6</v>
      </c>
      <c r="P26" s="22">
        <v>40264.800000000003</v>
      </c>
      <c r="Q26" s="22">
        <v>38686.6</v>
      </c>
      <c r="R26" s="22">
        <v>1578.2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29">
        <v>7</v>
      </c>
      <c r="P27" s="22">
        <v>547885.19999999995</v>
      </c>
      <c r="Q27" s="22">
        <v>545134.4</v>
      </c>
      <c r="R27" s="22">
        <v>2750.8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9">
        <v>8</v>
      </c>
      <c r="P28" s="22">
        <v>19069.8</v>
      </c>
      <c r="Q28" s="22">
        <v>17640.5</v>
      </c>
      <c r="R28" s="22">
        <v>1429.3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9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345891.3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438635.7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134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X33" sqref="X33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460240.4</v>
      </c>
      <c r="Q21" s="21">
        <f t="shared" ref="Q21:R21" si="0">Q22+Q26+Q27+Q28+Q29</f>
        <v>382465.7</v>
      </c>
      <c r="R21" s="21">
        <f t="shared" si="0"/>
        <v>77774.7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449837.7</v>
      </c>
      <c r="Q22" s="21">
        <f t="shared" ref="Q22:R22" si="1">Q23+Q24+Q25</f>
        <v>382374.7</v>
      </c>
      <c r="R22" s="21">
        <f t="shared" si="1"/>
        <v>67463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32392.400000000001</v>
      </c>
      <c r="Q23" s="22">
        <v>25043.3</v>
      </c>
      <c r="R23" s="22">
        <v>7349.1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417445.3</v>
      </c>
      <c r="Q24" s="22">
        <v>357331.4</v>
      </c>
      <c r="R24" s="22">
        <v>60113.9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91.4</v>
      </c>
      <c r="Q26" s="22">
        <v>91</v>
      </c>
      <c r="R26" s="22">
        <v>0.4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10311.299999999999</v>
      </c>
      <c r="Q27" s="22">
        <v>0</v>
      </c>
      <c r="R27" s="22">
        <v>10311.299999999999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2393.8000000000002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3015.1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11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342194.7</v>
      </c>
      <c r="Q21" s="21">
        <f t="shared" ref="Q21:R21" si="0">Q22+Q26+Q27+Q28+Q29</f>
        <v>284719.19999999995</v>
      </c>
      <c r="R21" s="21">
        <f t="shared" si="0"/>
        <v>57475.5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335043.89999999997</v>
      </c>
      <c r="Q22" s="21">
        <f t="shared" ref="Q22:R22" si="1">Q23+Q24+Q25</f>
        <v>284719.19999999995</v>
      </c>
      <c r="R22" s="21">
        <f t="shared" si="1"/>
        <v>50324.7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23977.8</v>
      </c>
      <c r="Q23" s="22">
        <v>19223.599999999999</v>
      </c>
      <c r="R23" s="22">
        <v>4754.2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311066.09999999998</v>
      </c>
      <c r="Q24" s="22">
        <v>265495.59999999998</v>
      </c>
      <c r="R24" s="22">
        <v>45570.5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259.89999999999998</v>
      </c>
      <c r="Q26" s="22">
        <v>0</v>
      </c>
      <c r="R26" s="22">
        <v>259.89999999999998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6890.9</v>
      </c>
      <c r="Q27" s="22">
        <v>0</v>
      </c>
      <c r="R27" s="22">
        <v>6890.9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108.7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81.599999999999994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10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9" width="9.140625" style="10"/>
    <col min="20" max="20" width="10" style="10" bestFit="1" customWidth="1"/>
    <col min="21" max="23" width="9.140625" style="10"/>
    <col min="24" max="24" width="10" style="10" bestFit="1" customWidth="1"/>
    <col min="25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26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26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26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v>2242338.7999999998</v>
      </c>
      <c r="Q21" s="21">
        <v>1809000</v>
      </c>
      <c r="R21" s="21">
        <v>433338.8</v>
      </c>
      <c r="T21" s="17"/>
      <c r="U21" s="17"/>
      <c r="V21" s="17"/>
      <c r="X21" s="17"/>
      <c r="Y21" s="17"/>
      <c r="Z21" s="17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v>2109384.5</v>
      </c>
      <c r="Q22" s="21">
        <v>1775073.5</v>
      </c>
      <c r="R22" s="21">
        <v>334311</v>
      </c>
      <c r="T22" s="17"/>
      <c r="U22" s="17"/>
      <c r="V22" s="17"/>
      <c r="X22" s="17"/>
      <c r="Y22" s="17"/>
      <c r="Z22" s="17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6">
        <v>119594.2</v>
      </c>
      <c r="Q23" s="36">
        <v>61523.7</v>
      </c>
      <c r="R23" s="36">
        <v>58070.5</v>
      </c>
      <c r="T23" s="17"/>
      <c r="U23" s="17"/>
      <c r="V23" s="17"/>
      <c r="X23" s="17"/>
      <c r="Y23" s="17"/>
      <c r="Z23" s="17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6">
        <v>1989790.3</v>
      </c>
      <c r="Q24" s="36">
        <v>1713549.8</v>
      </c>
      <c r="R24" s="36">
        <v>276240.5</v>
      </c>
      <c r="T24" s="17"/>
      <c r="U24" s="17"/>
      <c r="V24" s="17"/>
      <c r="X24" s="17"/>
      <c r="Y24" s="17"/>
      <c r="Z24" s="17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6">
        <v>0</v>
      </c>
      <c r="Q25" s="36">
        <v>0</v>
      </c>
      <c r="R25" s="36">
        <v>0</v>
      </c>
      <c r="T25" s="17"/>
      <c r="U25" s="17"/>
      <c r="V25" s="17"/>
      <c r="X25" s="17"/>
      <c r="Y25" s="17"/>
      <c r="Z25" s="17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6">
        <v>7474</v>
      </c>
      <c r="Q26" s="36">
        <v>2391.4</v>
      </c>
      <c r="R26" s="36">
        <v>5082.6000000000004</v>
      </c>
      <c r="T26" s="17"/>
      <c r="U26" s="17"/>
      <c r="V26" s="17"/>
      <c r="X26" s="17"/>
      <c r="Y26" s="17"/>
      <c r="Z26" s="17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6">
        <v>125480.3</v>
      </c>
      <c r="Q27" s="36">
        <v>31535.1</v>
      </c>
      <c r="R27" s="36">
        <v>93945.2</v>
      </c>
      <c r="T27" s="17"/>
      <c r="U27" s="17"/>
      <c r="V27" s="17"/>
      <c r="X27" s="17"/>
      <c r="Y27" s="17"/>
      <c r="Z27" s="17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6">
        <v>0</v>
      </c>
      <c r="Q28" s="36">
        <v>0</v>
      </c>
      <c r="R28" s="36">
        <v>0</v>
      </c>
      <c r="T28" s="17"/>
      <c r="U28" s="17"/>
      <c r="V28" s="17"/>
      <c r="X28" s="17"/>
      <c r="Y28" s="17"/>
      <c r="Z28" s="17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6">
        <v>0</v>
      </c>
      <c r="Q29" s="36">
        <v>0</v>
      </c>
      <c r="R29" s="36">
        <v>0</v>
      </c>
      <c r="T29" s="17"/>
      <c r="U29" s="17"/>
      <c r="V29" s="17"/>
      <c r="X29" s="17"/>
      <c r="Y29" s="17"/>
      <c r="Z29" s="17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7">
        <v>29115.5</v>
      </c>
      <c r="Q30" s="20"/>
      <c r="R30" s="20"/>
      <c r="T30" s="17"/>
      <c r="U30" s="17"/>
      <c r="V30" s="17"/>
      <c r="X30" s="17"/>
      <c r="Y30" s="17"/>
      <c r="Z30" s="17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7">
        <v>21633.3</v>
      </c>
      <c r="Q31" s="20"/>
      <c r="R31" s="20"/>
      <c r="T31" s="17"/>
      <c r="U31" s="17"/>
      <c r="V31" s="17"/>
      <c r="X31" s="17"/>
      <c r="Y31" s="17"/>
      <c r="Z31" s="17"/>
    </row>
    <row r="32" spans="1:26" ht="50.1" customHeight="1" x14ac:dyDescent="0.2">
      <c r="A32" s="6" t="s">
        <v>20</v>
      </c>
      <c r="O32" s="7">
        <v>12</v>
      </c>
      <c r="P32" s="38">
        <v>31</v>
      </c>
      <c r="Q32" s="20"/>
      <c r="R32" s="20"/>
      <c r="T32" s="17"/>
      <c r="U32" s="17"/>
      <c r="V32" s="17"/>
      <c r="X32" s="17"/>
      <c r="Y32" s="17"/>
      <c r="Z32" s="1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7" t="s">
        <v>17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8" ht="20.100000000000001" customHeight="1" x14ac:dyDescent="0.2">
      <c r="A16" s="47" t="s">
        <v>18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">
      <c r="A17" s="48" t="s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20.100000000000001" customHeight="1" x14ac:dyDescent="0.2">
      <c r="A18" s="4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9" t="s">
        <v>1</v>
      </c>
      <c r="P18" s="49" t="s">
        <v>16</v>
      </c>
      <c r="Q18" s="45" t="s">
        <v>2</v>
      </c>
      <c r="R18" s="46"/>
    </row>
    <row r="19" spans="1:18" ht="20.100000000000001" customHeight="1" x14ac:dyDescent="0.2">
      <c r="A19" s="4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49"/>
      <c r="P19" s="49"/>
      <c r="Q19" s="12" t="s">
        <v>15</v>
      </c>
      <c r="R19" s="16" t="s">
        <v>3</v>
      </c>
    </row>
    <row r="20" spans="1:18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1">
        <f>P22+P26+P27+P28+P29</f>
        <v>370393.99999999994</v>
      </c>
      <c r="Q21" s="21">
        <f t="shared" ref="Q21:R21" si="0">Q22+Q26+Q27+Q28+Q29</f>
        <v>287122.59999999998</v>
      </c>
      <c r="R21" s="21">
        <f t="shared" si="0"/>
        <v>83271.399999999994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f>P23+P24+P25</f>
        <v>359161.19999999995</v>
      </c>
      <c r="Q22" s="21">
        <f t="shared" ref="Q22:R22" si="1">Q23+Q24+Q25</f>
        <v>287103.3</v>
      </c>
      <c r="R22" s="21">
        <f t="shared" si="1"/>
        <v>72057.899999999994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23358.1</v>
      </c>
      <c r="Q23" s="22">
        <v>15593.8</v>
      </c>
      <c r="R23" s="22">
        <v>7764.3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335803.1</v>
      </c>
      <c r="Q24" s="22">
        <v>271509.5</v>
      </c>
      <c r="R24" s="22">
        <v>64293.599999999999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0</v>
      </c>
      <c r="Q25" s="22">
        <v>0</v>
      </c>
      <c r="R25" s="22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v>19.3</v>
      </c>
      <c r="Q26" s="22">
        <v>19.3</v>
      </c>
      <c r="R26" s="22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11213.5</v>
      </c>
      <c r="Q27" s="22">
        <v>0</v>
      </c>
      <c r="R27" s="22">
        <v>11213.5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v>0</v>
      </c>
      <c r="Q28" s="22">
        <v>0</v>
      </c>
      <c r="R28" s="22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v>0</v>
      </c>
      <c r="Q29" s="22">
        <v>0</v>
      </c>
      <c r="R29" s="22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1143.5999999999999</v>
      </c>
      <c r="Q30" s="20"/>
      <c r="R30" s="20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402.3</v>
      </c>
      <c r="Q31" s="20"/>
      <c r="R31" s="20"/>
    </row>
    <row r="32" spans="1:18" ht="50.1" customHeight="1" x14ac:dyDescent="0.2">
      <c r="A32" s="6" t="s">
        <v>20</v>
      </c>
      <c r="O32" s="7">
        <v>12</v>
      </c>
      <c r="P32" s="19">
        <v>7</v>
      </c>
      <c r="Q32" s="20"/>
      <c r="R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Жигулевск'!data_r_14</vt:lpstr>
      <vt:lpstr>'г. Новокуйбышевск'!data_r_14</vt:lpstr>
      <vt:lpstr>'г. Октябрьск'!data_r_14</vt:lpstr>
      <vt:lpstr>'г. Отрадный'!data_r_14</vt:lpstr>
      <vt:lpstr>'г. Похвистнево'!data_r_14</vt:lpstr>
      <vt:lpstr>'г. Самара'!data_r_14</vt:lpstr>
      <vt:lpstr>'г. Сызрань'!data_r_14</vt:lpstr>
      <vt:lpstr>'г. Тольятти'!data_r_14</vt:lpstr>
      <vt:lpstr>'г. Чапаевск'!data_r_14</vt:lpstr>
      <vt:lpstr>'г.о. Кинель'!data_r_14</vt:lpstr>
      <vt:lpstr>'Деп Сам'!data_r_14</vt:lpstr>
      <vt:lpstr>'Деп Тольятти'!data_r_14</vt:lpstr>
      <vt:lpstr>ЗУ!data_r_14</vt:lpstr>
      <vt:lpstr>КУ!data_r_14</vt:lpstr>
      <vt:lpstr>'м.р.  Приволжский'!data_r_14</vt:lpstr>
      <vt:lpstr>'м.р. Алексеевский'!data_r_14</vt:lpstr>
      <vt:lpstr>'м.р. Безенчукский'!data_r_14</vt:lpstr>
      <vt:lpstr>'м.р. Богатовский'!data_r_14</vt:lpstr>
      <vt:lpstr>'м.р. Большеглушицкий'!data_r_14</vt:lpstr>
      <vt:lpstr>'м.р. Большечерниговский'!data_r_14</vt:lpstr>
      <vt:lpstr>'м.р. Борский'!data_r_14</vt:lpstr>
      <vt:lpstr>'м.р. Волжский'!data_r_14</vt:lpstr>
      <vt:lpstr>'м.р. Елховский'!data_r_14</vt:lpstr>
      <vt:lpstr>'м.р. Исаклинский'!data_r_14</vt:lpstr>
      <vt:lpstr>'м.р. Камышлинский'!data_r_14</vt:lpstr>
      <vt:lpstr>'м.р. Кинельский'!data_r_14</vt:lpstr>
      <vt:lpstr>'м.р. Клявлинский'!data_r_14</vt:lpstr>
      <vt:lpstr>'м.р. Кошкинский'!data_r_14</vt:lpstr>
      <vt:lpstr>'м.р. Красноармейский'!data_r_14</vt:lpstr>
      <vt:lpstr>'м.р. Красноярский'!data_r_14</vt:lpstr>
      <vt:lpstr>'м.р. Нефтегорский'!data_r_14</vt:lpstr>
      <vt:lpstr>'м.р. Пестравский'!data_r_14</vt:lpstr>
      <vt:lpstr>'м.р. Похвистневский'!data_r_14</vt:lpstr>
      <vt:lpstr>'м.р. Сергиевский'!data_r_14</vt:lpstr>
      <vt:lpstr>'м.р. Ставропольский'!data_r_14</vt:lpstr>
      <vt:lpstr>'м.р. Сызранский'!data_r_14</vt:lpstr>
      <vt:lpstr>'м.р. Хворостянский'!data_r_14</vt:lpstr>
      <vt:lpstr>'м.р. Челно-Вершинский'!data_r_14</vt:lpstr>
      <vt:lpstr>'м.р. Шенталинский'!data_r_14</vt:lpstr>
      <vt:lpstr>'м.р. Шигонский'!data_r_14</vt:lpstr>
      <vt:lpstr>'м.р.Кинель-Черкасский '!data_r_14</vt:lpstr>
      <vt:lpstr>ОУ!data_r_14</vt:lpstr>
      <vt:lpstr>ПУ!data_r_14</vt:lpstr>
      <vt:lpstr>СВУ!data_r_14</vt:lpstr>
      <vt:lpstr>СЗ!data_r_14</vt:lpstr>
      <vt:lpstr>СУ!data_r_14</vt:lpstr>
      <vt:lpstr>ЦУ!data_r_14</vt:lpstr>
      <vt:lpstr>ЮВУ!data_r_14</vt:lpstr>
      <vt:lpstr>ЮЗУ!data_r_14</vt:lpstr>
      <vt:lpstr>ЮУ!data_r_14</vt:lpstr>
      <vt:lpstr>data_r_14</vt:lpstr>
      <vt:lpstr>'г. Жигулевск'!razdel_14</vt:lpstr>
      <vt:lpstr>'г. Новокуйбышевск'!razdel_14</vt:lpstr>
      <vt:lpstr>'г. Октябрьск'!razdel_14</vt:lpstr>
      <vt:lpstr>'г. Отрадный'!razdel_14</vt:lpstr>
      <vt:lpstr>'г. Похвистнево'!razdel_14</vt:lpstr>
      <vt:lpstr>'г. Самара'!razdel_14</vt:lpstr>
      <vt:lpstr>'г. Сызрань'!razdel_14</vt:lpstr>
      <vt:lpstr>'г. Тольятти'!razdel_14</vt:lpstr>
      <vt:lpstr>'г. Чапаевск'!razdel_14</vt:lpstr>
      <vt:lpstr>'г.о. Кинель'!razdel_14</vt:lpstr>
      <vt:lpstr>'Деп Сам'!razdel_14</vt:lpstr>
      <vt:lpstr>'Деп Тольятти'!razdel_14</vt:lpstr>
      <vt:lpstr>ЗУ!razdel_14</vt:lpstr>
      <vt:lpstr>КУ!razdel_14</vt:lpstr>
      <vt:lpstr>'м.р.  Приволжский'!razdel_14</vt:lpstr>
      <vt:lpstr>'м.р. Алексеевский'!razdel_14</vt:lpstr>
      <vt:lpstr>'м.р. Безенчукский'!razdel_14</vt:lpstr>
      <vt:lpstr>'м.р. Богатовский'!razdel_14</vt:lpstr>
      <vt:lpstr>'м.р. Большеглушицкий'!razdel_14</vt:lpstr>
      <vt:lpstr>'м.р. Большечерниговский'!razdel_14</vt:lpstr>
      <vt:lpstr>'м.р. Борский'!razdel_14</vt:lpstr>
      <vt:lpstr>'м.р. Волжский'!razdel_14</vt:lpstr>
      <vt:lpstr>'м.р. Елховский'!razdel_14</vt:lpstr>
      <vt:lpstr>'м.р. Исаклинский'!razdel_14</vt:lpstr>
      <vt:lpstr>'м.р. Камышлинский'!razdel_14</vt:lpstr>
      <vt:lpstr>'м.р. Кинельский'!razdel_14</vt:lpstr>
      <vt:lpstr>'м.р. Клявлинский'!razdel_14</vt:lpstr>
      <vt:lpstr>'м.р. Кошкинский'!razdel_14</vt:lpstr>
      <vt:lpstr>'м.р. Красноармейский'!razdel_14</vt:lpstr>
      <vt:lpstr>'м.р. Красноярский'!razdel_14</vt:lpstr>
      <vt:lpstr>'м.р. Нефтегорский'!razdel_14</vt:lpstr>
      <vt:lpstr>'м.р. Пестравский'!razdel_14</vt:lpstr>
      <vt:lpstr>'м.р. Похвистневский'!razdel_14</vt:lpstr>
      <vt:lpstr>'м.р. Сергиевский'!razdel_14</vt:lpstr>
      <vt:lpstr>'м.р. Ставропольский'!razdel_14</vt:lpstr>
      <vt:lpstr>'м.р. Сызранский'!razdel_14</vt:lpstr>
      <vt:lpstr>'м.р. Хворостянский'!razdel_14</vt:lpstr>
      <vt:lpstr>'м.р. Челно-Вершинский'!razdel_14</vt:lpstr>
      <vt:lpstr>'м.р. Шенталинский'!razdel_14</vt:lpstr>
      <vt:lpstr>'м.р. Шигонский'!razdel_14</vt:lpstr>
      <vt:lpstr>'м.р.Кинель-Черкасский '!razdel_14</vt:lpstr>
      <vt:lpstr>ОУ!razdel_14</vt:lpstr>
      <vt:lpstr>ПУ!razdel_14</vt:lpstr>
      <vt:lpstr>СВУ!razdel_14</vt:lpstr>
      <vt:lpstr>СЗ!razdel_14</vt:lpstr>
      <vt:lpstr>СУ!razdel_14</vt:lpstr>
      <vt:lpstr>ЦУ!razdel_14</vt:lpstr>
      <vt:lpstr>ЮВУ!razdel_14</vt:lpstr>
      <vt:lpstr>ЮЗУ!razdel_14</vt:lpstr>
      <vt:lpstr>ЮУ!razdel_14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